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3\L3 - Avant 2015\"/>
    </mc:Choice>
  </mc:AlternateContent>
  <xr:revisionPtr revIDLastSave="0" documentId="13_ncr:1_{DC4F3D4A-EBD9-43D7-89DA-F85BDF2B92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" r:id="rId1"/>
    <sheet name="L3 Micro 2015-2020" sheetId="2" r:id="rId2"/>
  </sheets>
  <definedNames>
    <definedName name="Filieres">'Renseignement Etudiants'!$D$2:$D$7</definedName>
    <definedName name="Specialite_L">'Renseignement Etudiants'!$E$2:$E$9</definedName>
    <definedName name="Specialite_M">'Renseignement Etudiants'!$F$2:$F$9</definedName>
  </definedNames>
  <calcPr calcId="191029"/>
  <extLst>
    <ext uri="GoogleSheetsCustomDataVersion1">
      <go:sheetsCustomData xmlns:go="http://customooxmlschemas.google.com/" r:id="rId6" roundtripDataSignature="AMtx7mjVzCY7Bq5xYbDHlOHtqM+mtQo00g=="/>
    </ext>
  </extLst>
</workbook>
</file>

<file path=xl/calcChain.xml><?xml version="1.0" encoding="utf-8"?>
<calcChain xmlns="http://schemas.openxmlformats.org/spreadsheetml/2006/main">
  <c r="P23" i="2" l="1"/>
  <c r="N23" i="2"/>
  <c r="O23" i="2" s="1"/>
  <c r="K23" i="2"/>
  <c r="E23" i="2"/>
  <c r="D23" i="2"/>
  <c r="E16" i="2"/>
  <c r="D16" i="2"/>
  <c r="N16" i="2"/>
  <c r="K17" i="2"/>
  <c r="P16" i="2"/>
  <c r="E24" i="2"/>
  <c r="D24" i="2"/>
  <c r="E21" i="2"/>
  <c r="D21" i="2"/>
  <c r="E19" i="2"/>
  <c r="D19" i="2"/>
  <c r="E18" i="2"/>
  <c r="D18" i="2"/>
  <c r="E15" i="2"/>
  <c r="D15" i="2"/>
  <c r="E14" i="2"/>
  <c r="D14" i="2"/>
  <c r="R27" i="2"/>
  <c r="P24" i="2"/>
  <c r="N24" i="2"/>
  <c r="O24" i="2" s="1"/>
  <c r="K24" i="2"/>
  <c r="K22" i="2"/>
  <c r="P21" i="2"/>
  <c r="N21" i="2"/>
  <c r="K21" i="2"/>
  <c r="K20" i="2"/>
  <c r="P19" i="2"/>
  <c r="N19" i="2"/>
  <c r="K19" i="2"/>
  <c r="P18" i="2"/>
  <c r="N18" i="2"/>
  <c r="O18" i="2" s="1"/>
  <c r="K18" i="2"/>
  <c r="K16" i="2"/>
  <c r="P15" i="2"/>
  <c r="N15" i="2"/>
  <c r="K15" i="2"/>
  <c r="P14" i="2"/>
  <c r="N14" i="2"/>
  <c r="Q14" i="2" s="1"/>
  <c r="K14" i="2"/>
  <c r="P9" i="2"/>
  <c r="I9" i="2"/>
  <c r="D4" i="2" s="1"/>
  <c r="A9" i="2"/>
  <c r="J8" i="2"/>
  <c r="H8" i="2"/>
  <c r="E8" i="2"/>
  <c r="A8" i="2"/>
  <c r="A7" i="2"/>
  <c r="O15" i="2" l="1"/>
  <c r="O16" i="2"/>
  <c r="O21" i="2"/>
  <c r="O19" i="2"/>
  <c r="Q19" i="2"/>
  <c r="D25" i="2" s="1"/>
  <c r="S19" i="2"/>
  <c r="S14" i="2"/>
  <c r="O14" i="2"/>
  <c r="B26" i="2" l="1"/>
  <c r="R14" i="2"/>
  <c r="R19" i="2" l="1"/>
  <c r="G25" i="2" s="1"/>
  <c r="P25" i="2"/>
</calcChain>
</file>

<file path=xl/sharedStrings.xml><?xml version="1.0" encoding="utf-8"?>
<sst xmlns="http://schemas.openxmlformats.org/spreadsheetml/2006/main" count="116" uniqueCount="89">
  <si>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</si>
  <si>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</si>
  <si>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</si>
  <si>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</si>
  <si>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</si>
  <si>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</si>
  <si>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</si>
  <si>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</si>
  <si>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</si>
  <si>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</si>
  <si>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</si>
  <si>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</si>
  <si>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</si>
  <si>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</si>
  <si>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</si>
  <si>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</si>
  <si>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</si>
  <si>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</si>
  <si>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</si>
  <si>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</si>
  <si>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</si>
  <si>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</si>
  <si>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</si>
  <si>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</si>
  <si>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</si>
  <si>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</si>
  <si>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</si>
  <si>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</si>
  <si>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</si>
  <si>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</si>
  <si>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</si>
  <si>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</si>
  <si>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</si>
  <si>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</si>
  <si>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</si>
  <si>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</si>
  <si>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</si>
  <si>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</si>
  <si>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</si>
  <si>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</si>
  <si>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</si>
  <si>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</si>
  <si>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</si>
  <si>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</si>
  <si>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</si>
  <si>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</si>
  <si>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Année : L3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</si>
  <si>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</si>
  <si>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</si>
  <si>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</si>
  <si>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</si>
  <si>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</si>
  <si>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</si>
  <si>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</si>
  <si>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</si>
  <si>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</si>
  <si>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</si>
  <si>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</si>
  <si>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</si>
  <si>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</si>
  <si>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</si>
  <si>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</si>
  <si>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Semestre (5)</t>
  </si>
  <si>
    <t>UEF</t>
  </si>
  <si>
    <t>Fondamentale</t>
  </si>
  <si>
    <t>Biochimie microbienne</t>
  </si>
  <si>
    <t>UEM</t>
  </si>
  <si>
    <t>Méthodologique</t>
  </si>
  <si>
    <t>Techniques expérimentales</t>
  </si>
  <si>
    <t>UED</t>
  </si>
  <si>
    <t>Découverte</t>
  </si>
  <si>
    <t>Semestre (6)</t>
  </si>
  <si>
    <t>Microbiologie de l’environnement</t>
  </si>
  <si>
    <t>Microorganismes eucaryotes</t>
  </si>
  <si>
    <t>PIAR (projet d’initiation à la recherche)</t>
  </si>
  <si>
    <t>Moyenne annuelle L3 :</t>
  </si>
  <si>
    <t>Fait à Bordj Bou Arréridj le :</t>
  </si>
  <si>
    <t>Le Doyen</t>
  </si>
  <si>
    <t>Faculté : Sciences de la Nature et de la Vie et Sciences de la Terre et de l'Univers</t>
  </si>
  <si>
    <t>Année</t>
  </si>
  <si>
    <t>Biologie</t>
  </si>
  <si>
    <t>Microbiologie générale</t>
  </si>
  <si>
    <t>Biologie moléculaire et Immunologie</t>
  </si>
  <si>
    <t>Systématique / Ecologie bactérienne</t>
  </si>
  <si>
    <t>Bio-informatique / Biostatistique</t>
  </si>
  <si>
    <t>Anglais scientifique</t>
  </si>
  <si>
    <t>UET</t>
  </si>
  <si>
    <t>Transversale</t>
  </si>
  <si>
    <t>Virologie et microbiologie médicale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</si>
</sst>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</numFmts>
  <fonts count="19" x14ac:knownFonts="1">
    <font>
      <sz val="11"/>
      <color theme="1"/>
      <name val="Arial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u/>
      <sz val="18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/>
    <xf numFmtId="165" fontId="7" fillId="3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165" fontId="10" fillId="3" borderId="21" xfId="0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/>
    <xf numFmtId="0" fontId="7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vertical="center"/>
    </xf>
    <xf numFmtId="0" fontId="11" fillId="3" borderId="12" xfId="0" applyFont="1" applyFill="1" applyBorder="1"/>
    <xf numFmtId="165" fontId="7" fillId="3" borderId="12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 applyProtection="1">
      <alignment horizontal="center" vertical="center"/>
      <protection locked="0"/>
    </xf>
    <xf numFmtId="2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0" fillId="0" borderId="0" xfId="0"/>
    <xf numFmtId="0" fontId="5" fillId="7" borderId="2" xfId="0" applyFont="1" applyFill="1" applyBorder="1" applyAlignment="1">
      <alignment horizontal="right" vertical="center"/>
    </xf>
    <xf numFmtId="0" fontId="5" fillId="8" borderId="2" xfId="0" applyFont="1" applyFill="1" applyBorder="1" applyAlignment="1" applyProtection="1">
      <alignment horizontal="left" vertical="center"/>
      <protection locked="0"/>
    </xf>
    <xf numFmtId="164" fontId="5" fillId="8" borderId="2" xfId="0" applyNumberFormat="1" applyFont="1" applyFill="1" applyBorder="1" applyAlignment="1" applyProtection="1">
      <alignment horizontal="left" vertical="center"/>
      <protection locked="0"/>
    </xf>
    <xf numFmtId="0" fontId="5" fillId="7" borderId="15" xfId="0" applyFont="1" applyFill="1" applyBorder="1" applyAlignment="1">
      <alignment horizontal="right" vertical="center"/>
    </xf>
    <xf numFmtId="0" fontId="5" fillId="8" borderId="15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/>
    <xf numFmtId="0" fontId="12" fillId="3" borderId="13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left" vertical="center"/>
    </xf>
    <xf numFmtId="0" fontId="10" fillId="3" borderId="12" xfId="0" applyFont="1" applyFill="1" applyBorder="1" applyAlignment="1">
      <alignment vertical="center"/>
    </xf>
    <xf numFmtId="0" fontId="7" fillId="3" borderId="12" xfId="0" applyFont="1" applyFill="1" applyBorder="1"/>
    <xf numFmtId="165" fontId="7" fillId="3" borderId="12" xfId="0" applyNumberFormat="1" applyFont="1" applyFill="1" applyBorder="1"/>
    <xf numFmtId="167" fontId="7" fillId="3" borderId="12" xfId="0" applyNumberFormat="1" applyFont="1" applyFill="1" applyBorder="1" applyAlignment="1">
      <alignment vertical="center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2" fontId="13" fillId="3" borderId="17" xfId="0" applyNumberFormat="1" applyFont="1" applyFill="1" applyBorder="1" applyAlignment="1">
      <alignment horizontal="center" vertical="center"/>
    </xf>
    <xf numFmtId="2" fontId="13" fillId="3" borderId="24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2" fontId="13" fillId="3" borderId="17" xfId="0" applyNumberFormat="1" applyFont="1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4" xfId="0" applyFont="1" applyBorder="1"/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6" fillId="0" borderId="15" xfId="0" applyFont="1" applyBorder="1"/>
    <xf numFmtId="0" fontId="10" fillId="3" borderId="10" xfId="0" applyFont="1" applyFill="1" applyBorder="1" applyAlignment="1">
      <alignment horizontal="left" vertical="center"/>
    </xf>
    <xf numFmtId="0" fontId="6" fillId="0" borderId="11" xfId="0" applyFont="1" applyBorder="1"/>
    <xf numFmtId="0" fontId="6" fillId="0" borderId="12" xfId="0" applyFont="1" applyBorder="1"/>
    <xf numFmtId="166" fontId="10" fillId="3" borderId="12" xfId="0" applyNumberFormat="1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right" vertical="center"/>
    </xf>
    <xf numFmtId="0" fontId="6" fillId="0" borderId="15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 textRotation="90"/>
    </xf>
    <xf numFmtId="0" fontId="6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6" fontId="12" fillId="3" borderId="1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12" fillId="3" borderId="3" xfId="0" applyFont="1" applyFill="1" applyBorder="1" applyAlignment="1">
      <alignment horizontal="center" vertical="center"/>
    </xf>
    <xf numFmtId="0" fontId="6" fillId="0" borderId="14" xfId="0" applyFont="1" applyBorder="1"/>
    <xf numFmtId="0" fontId="12" fillId="3" borderId="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 vertical="center"/>
    </xf>
    <xf numFmtId="0" fontId="6" fillId="0" borderId="21" xfId="0" applyFont="1" applyBorder="1"/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7" fillId="0" borderId="8" xfId="0" applyFont="1" applyBorder="1"/>
    <xf numFmtId="0" fontId="17" fillId="0" borderId="9" xfId="0" applyFont="1" applyBorder="1"/>
    <xf numFmtId="0" fontId="10" fillId="3" borderId="7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textRotation="90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12" fillId="3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9" xfId="0" applyFont="1" applyBorder="1"/>
    <xf numFmtId="0" fontId="6" fillId="0" borderId="20" xfId="0" applyFont="1" applyBorder="1"/>
    <xf numFmtId="0" fontId="7" fillId="3" borderId="10" xfId="0" applyFont="1" applyFill="1" applyBorder="1" applyAlignment="1">
      <alignment horizontal="center" vertical="center"/>
    </xf>
    <xf numFmtId="0" fontId="6" fillId="0" borderId="25" xfId="0" applyFont="1" applyBorder="1"/>
    <xf numFmtId="167" fontId="7" fillId="3" borderId="10" xfId="0" applyNumberFormat="1" applyFont="1" applyFill="1" applyBorder="1" applyAlignment="1">
      <alignment horizontal="right" vertical="center"/>
    </xf>
    <xf numFmtId="168" fontId="10" fillId="3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9" sqref="B19"/>
    </sheetView>
  </sheetViews>
  <sheetFormatPr baseColWidth="10" defaultColWidth="12.625" defaultRowHeight="15" customHeight="1" x14ac:dyDescent="0.2"/>
  <cols>
    <col min="1" max="1" width="25" style="50" customWidth="1"/>
    <col min="2" max="2" width="31.375" style="50" customWidth="1"/>
    <col min="3" max="3" width="10" style="50" customWidth="1"/>
    <col min="4" max="4" width="23.125" style="50" customWidth="1"/>
    <col min="5" max="6" width="31.375" style="50" customWidth="1"/>
    <col min="7" max="26" width="9.375" style="50" customWidth="1"/>
    <col min="27" max="16384" width="12.625" style="50"/>
  </cols>
  <sheetData>
    <row r="1" spans="1:26" ht="33.75" customHeight="1" x14ac:dyDescent="0.2">
      <c r="A1" s="74" t="s">
        <v>0</v>
      </c>
      <c r="B1" s="75"/>
      <c r="C1" s="1"/>
      <c r="D1" s="48" t="s">
        <v>1</v>
      </c>
      <c r="E1" s="48" t="s">
        <v>2</v>
      </c>
      <c r="F1" s="49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1"/>
      <c r="C2" s="2"/>
      <c r="D2" s="3" t="s">
        <v>4</v>
      </c>
      <c r="E2" s="4" t="s">
        <v>5</v>
      </c>
      <c r="F2" s="4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51" t="s">
        <v>6</v>
      </c>
      <c r="B3" s="52"/>
      <c r="C3" s="2"/>
      <c r="D3" s="3" t="s">
        <v>7</v>
      </c>
      <c r="E3" s="4" t="s">
        <v>8</v>
      </c>
      <c r="F3" s="4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1" t="s">
        <v>10</v>
      </c>
      <c r="B4" s="52"/>
      <c r="C4" s="2"/>
      <c r="D4" s="3" t="s">
        <v>11</v>
      </c>
      <c r="E4" s="4" t="s">
        <v>12</v>
      </c>
      <c r="F4" s="4" t="s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1" t="s">
        <v>14</v>
      </c>
      <c r="B5" s="53"/>
      <c r="C5" s="2"/>
      <c r="D5" s="3" t="s">
        <v>15</v>
      </c>
      <c r="E5" s="4" t="s">
        <v>16</v>
      </c>
      <c r="F5" s="4" t="s">
        <v>16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51" t="s">
        <v>17</v>
      </c>
      <c r="B6" s="52"/>
      <c r="C6" s="2"/>
      <c r="D6" s="4" t="s">
        <v>80</v>
      </c>
      <c r="E6" s="4" t="s">
        <v>18</v>
      </c>
      <c r="F6" s="4" t="s">
        <v>19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51" t="s">
        <v>20</v>
      </c>
      <c r="B7" s="52"/>
      <c r="C7" s="2"/>
      <c r="D7" s="4"/>
      <c r="E7" s="4" t="s">
        <v>21</v>
      </c>
      <c r="F7" s="4" t="s">
        <v>21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54" t="s">
        <v>22</v>
      </c>
      <c r="B8" s="55" t="s">
        <v>23</v>
      </c>
      <c r="C8" s="2"/>
      <c r="D8" s="4"/>
      <c r="E8" s="4" t="s">
        <v>24</v>
      </c>
      <c r="F8" s="4" t="s"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51" t="s">
        <v>26</v>
      </c>
      <c r="B9" s="52"/>
      <c r="C9" s="2"/>
      <c r="D9" s="4"/>
      <c r="E9" s="4" t="s">
        <v>27</v>
      </c>
      <c r="F9" s="4" t="s">
        <v>28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"/>
      <c r="B10" s="1"/>
      <c r="C10" s="2"/>
      <c r="D10" s="4"/>
      <c r="E10" s="4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2" t="s">
        <v>29</v>
      </c>
      <c r="B11" s="73"/>
      <c r="C11" s="2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5" t="s">
        <v>30</v>
      </c>
      <c r="B12" s="5"/>
      <c r="C12" s="2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1"/>
      <c r="C13" s="2"/>
      <c r="D13" s="4"/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72" t="s">
        <v>31</v>
      </c>
      <c r="B14" s="73"/>
      <c r="C14" s="2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5" t="s">
        <v>30</v>
      </c>
      <c r="B15" s="5"/>
      <c r="C15" s="2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5" t="s">
        <v>1</v>
      </c>
      <c r="B16" s="56" t="s">
        <v>80</v>
      </c>
      <c r="C16" s="2"/>
      <c r="D16" s="4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1"/>
      <c r="C17" s="2"/>
      <c r="D17" s="4"/>
      <c r="E17" s="4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72" t="s">
        <v>32</v>
      </c>
      <c r="B18" s="73"/>
      <c r="C18" s="2"/>
      <c r="D18" s="4"/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6" t="s">
        <v>30</v>
      </c>
      <c r="B19" s="47"/>
      <c r="C19" s="2"/>
      <c r="D19" s="4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5" t="s">
        <v>33</v>
      </c>
      <c r="B20" s="47" t="s">
        <v>81</v>
      </c>
      <c r="C20" s="2"/>
      <c r="D20" s="4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1"/>
      <c r="C21" s="2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72" t="s">
        <v>34</v>
      </c>
      <c r="B22" s="73"/>
      <c r="C22" s="2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6" t="s">
        <v>30</v>
      </c>
      <c r="B23" s="5"/>
      <c r="C23" s="2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5" t="s">
        <v>33</v>
      </c>
      <c r="B24" s="5"/>
      <c r="C24" s="2"/>
      <c r="D24" s="4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1"/>
      <c r="C25" s="2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72" t="s">
        <v>35</v>
      </c>
      <c r="B26" s="73"/>
      <c r="C26" s="2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6" t="s">
        <v>30</v>
      </c>
      <c r="B27" s="5"/>
      <c r="C27" s="2"/>
      <c r="D27" s="4"/>
      <c r="E27" s="4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1"/>
      <c r="C28" s="2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1"/>
      <c r="C29" s="2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1"/>
      <c r="C30" s="2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1"/>
      <c r="C31" s="2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1"/>
      <c r="C32" s="2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1"/>
      <c r="C33" s="2"/>
      <c r="D33" s="4"/>
      <c r="E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1"/>
      <c r="C34" s="2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1"/>
      <c r="C35" s="2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1"/>
      <c r="C36" s="2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1"/>
      <c r="C37" s="2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1"/>
      <c r="C38" s="2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1"/>
      <c r="C39" s="2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1"/>
      <c r="C40" s="2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1"/>
      <c r="C41" s="2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1"/>
      <c r="C42" s="2"/>
      <c r="D42" s="4"/>
      <c r="E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1"/>
      <c r="C43" s="2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1"/>
      <c r="C44" s="2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1"/>
      <c r="C45" s="2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1"/>
      <c r="C46" s="2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1"/>
      <c r="C47" s="2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1"/>
      <c r="C48" s="2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1"/>
      <c r="C49" s="2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1"/>
      <c r="C50" s="2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1"/>
      <c r="C51" s="2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1"/>
      <c r="C52" s="2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1"/>
      <c r="C53" s="2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1"/>
      <c r="C54" s="2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1"/>
      <c r="C55" s="2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1"/>
      <c r="C56" s="2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1"/>
      <c r="C57" s="2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1"/>
      <c r="C58" s="2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1"/>
      <c r="C59" s="2"/>
      <c r="D59" s="4"/>
      <c r="E59" s="4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1"/>
      <c r="C60" s="2"/>
      <c r="D60" s="4"/>
      <c r="E60" s="4"/>
      <c r="F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1"/>
      <c r="C61" s="2"/>
      <c r="D61" s="4"/>
      <c r="E61" s="4"/>
      <c r="F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1"/>
      <c r="C62" s="2"/>
      <c r="D62" s="4"/>
      <c r="E62" s="4"/>
      <c r="F62" s="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1"/>
      <c r="C63" s="2"/>
      <c r="D63" s="4"/>
      <c r="E63" s="4"/>
      <c r="F63" s="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1"/>
      <c r="C64" s="2"/>
      <c r="D64" s="4"/>
      <c r="E64" s="4"/>
      <c r="F64" s="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1"/>
      <c r="C65" s="2"/>
      <c r="D65" s="4"/>
      <c r="E65" s="4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1"/>
      <c r="C66" s="2"/>
      <c r="D66" s="4"/>
      <c r="E66" s="4"/>
      <c r="F66" s="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1"/>
      <c r="C67" s="2"/>
      <c r="D67" s="4"/>
      <c r="E67" s="4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1"/>
      <c r="C68" s="2"/>
      <c r="D68" s="4"/>
      <c r="E68" s="4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1"/>
      <c r="C69" s="2"/>
      <c r="D69" s="4"/>
      <c r="E69" s="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1"/>
      <c r="C70" s="2"/>
      <c r="D70" s="4"/>
      <c r="E70" s="4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1"/>
      <c r="C71" s="2"/>
      <c r="D71" s="4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1"/>
      <c r="C72" s="2"/>
      <c r="D72" s="4"/>
      <c r="E72" s="4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1"/>
      <c r="C73" s="2"/>
      <c r="D73" s="4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1"/>
      <c r="C74" s="2"/>
      <c r="D74" s="4"/>
      <c r="E74" s="4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1"/>
      <c r="C75" s="2"/>
      <c r="D75" s="4"/>
      <c r="E75" s="4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1"/>
      <c r="C76" s="2"/>
      <c r="D76" s="4"/>
      <c r="E76" s="4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1"/>
      <c r="C77" s="2"/>
      <c r="D77" s="4"/>
      <c r="E77" s="4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1"/>
      <c r="C78" s="2"/>
      <c r="D78" s="4"/>
      <c r="E78" s="4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1"/>
      <c r="C79" s="2"/>
      <c r="D79" s="4"/>
      <c r="E79" s="4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1"/>
      <c r="C80" s="2"/>
      <c r="D80" s="4"/>
      <c r="E80" s="4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1"/>
      <c r="C81" s="2"/>
      <c r="D81" s="4"/>
      <c r="E81" s="4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1"/>
      <c r="C82" s="2"/>
      <c r="D82" s="4"/>
      <c r="E82" s="4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1"/>
      <c r="C83" s="2"/>
      <c r="D83" s="4"/>
      <c r="E83" s="4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1"/>
      <c r="C84" s="2"/>
      <c r="D84" s="4"/>
      <c r="E84" s="4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1"/>
      <c r="C85" s="2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1"/>
      <c r="C86" s="2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1"/>
      <c r="C87" s="2"/>
      <c r="D87" s="4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1"/>
      <c r="C88" s="2"/>
      <c r="D88" s="4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1"/>
      <c r="C89" s="2"/>
      <c r="D89" s="4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1"/>
      <c r="C90" s="2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1"/>
      <c r="C91" s="2"/>
      <c r="D91" s="4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1"/>
      <c r="C92" s="2"/>
      <c r="D92" s="4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1"/>
      <c r="C93" s="2"/>
      <c r="D93" s="4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1"/>
      <c r="C94" s="2"/>
      <c r="D94" s="4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1"/>
      <c r="C95" s="2"/>
      <c r="D95" s="4"/>
      <c r="E95" s="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1"/>
      <c r="C96" s="2"/>
      <c r="D96" s="4"/>
      <c r="E96" s="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1"/>
      <c r="C97" s="2"/>
      <c r="D97" s="4"/>
      <c r="E97" s="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1"/>
      <c r="C98" s="2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1"/>
      <c r="C99" s="2"/>
      <c r="D99" s="4"/>
      <c r="E99" s="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1"/>
      <c r="C100" s="2"/>
      <c r="D100" s="4"/>
      <c r="E100" s="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1"/>
      <c r="C101" s="2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1"/>
      <c r="C102" s="2"/>
      <c r="D102" s="4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1"/>
      <c r="C103" s="2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1"/>
      <c r="C104" s="2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1"/>
      <c r="C105" s="2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1"/>
      <c r="C106" s="2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1"/>
      <c r="C107" s="2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1"/>
      <c r="C108" s="2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1"/>
      <c r="C109" s="2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1"/>
      <c r="C110" s="2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1"/>
      <c r="C111" s="2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1"/>
      <c r="C112" s="2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1"/>
      <c r="C113" s="2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1"/>
      <c r="C114" s="2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1"/>
      <c r="C115" s="2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1"/>
      <c r="C116" s="2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1"/>
      <c r="C117" s="2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1"/>
      <c r="C118" s="2"/>
      <c r="D118" s="4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1"/>
      <c r="C119" s="2"/>
      <c r="D119" s="4"/>
      <c r="E119" s="4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1"/>
      <c r="C120" s="2"/>
      <c r="D120" s="4"/>
      <c r="E120" s="4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1"/>
      <c r="C121" s="2"/>
      <c r="D121" s="4"/>
      <c r="E121" s="4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1"/>
      <c r="C122" s="2"/>
      <c r="D122" s="4"/>
      <c r="E122" s="4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1"/>
      <c r="C123" s="2"/>
      <c r="D123" s="4"/>
      <c r="E123" s="4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1"/>
      <c r="C124" s="2"/>
      <c r="D124" s="4"/>
      <c r="E124" s="4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1"/>
      <c r="C125" s="2"/>
      <c r="D125" s="4"/>
      <c r="E125" s="4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1"/>
      <c r="C126" s="2"/>
      <c r="D126" s="4"/>
      <c r="E126" s="4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1"/>
      <c r="C127" s="2"/>
      <c r="D127" s="4"/>
      <c r="E127" s="4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1"/>
      <c r="C128" s="2"/>
      <c r="D128" s="4"/>
      <c r="E128" s="4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1"/>
      <c r="C129" s="2"/>
      <c r="D129" s="4"/>
      <c r="E129" s="4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1"/>
      <c r="C130" s="2"/>
      <c r="D130" s="4"/>
      <c r="E130" s="4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1"/>
      <c r="C131" s="2"/>
      <c r="D131" s="4"/>
      <c r="E131" s="4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1"/>
      <c r="C132" s="2"/>
      <c r="D132" s="4"/>
      <c r="E132" s="4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1"/>
      <c r="C133" s="2"/>
      <c r="D133" s="4"/>
      <c r="E133" s="4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1"/>
      <c r="C134" s="2"/>
      <c r="D134" s="4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1"/>
      <c r="C135" s="2"/>
      <c r="D135" s="4"/>
      <c r="E135" s="4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1"/>
      <c r="C136" s="2"/>
      <c r="D136" s="4"/>
      <c r="E136" s="4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1"/>
      <c r="C137" s="2"/>
      <c r="D137" s="4"/>
      <c r="E137" s="4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1"/>
      <c r="C138" s="2"/>
      <c r="D138" s="4"/>
      <c r="E138" s="4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1"/>
      <c r="C139" s="2"/>
      <c r="D139" s="4"/>
      <c r="E139" s="4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1"/>
      <c r="C140" s="2"/>
      <c r="D140" s="4"/>
      <c r="E140" s="4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1"/>
      <c r="C141" s="2"/>
      <c r="D141" s="4"/>
      <c r="E141" s="4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1"/>
      <c r="C142" s="2"/>
      <c r="D142" s="4"/>
      <c r="E142" s="4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1"/>
      <c r="C143" s="2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1"/>
      <c r="C144" s="2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1"/>
      <c r="C145" s="2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1"/>
      <c r="C146" s="2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1"/>
      <c r="C147" s="2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1"/>
      <c r="C148" s="2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1"/>
      <c r="C149" s="2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1"/>
      <c r="C150" s="2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1"/>
      <c r="C151" s="2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1"/>
      <c r="C152" s="2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1"/>
      <c r="C153" s="2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1"/>
      <c r="C154" s="2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1"/>
      <c r="C155" s="2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1"/>
      <c r="C156" s="2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1"/>
      <c r="C157" s="2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1"/>
      <c r="C158" s="2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1"/>
      <c r="C159" s="2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1"/>
      <c r="C160" s="2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1"/>
      <c r="C161" s="2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1"/>
      <c r="C162" s="2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1"/>
      <c r="C163" s="2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1"/>
      <c r="C164" s="2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1"/>
      <c r="C165" s="2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1"/>
      <c r="C166" s="2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1"/>
      <c r="C167" s="2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1"/>
      <c r="C168" s="2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1"/>
      <c r="C169" s="2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1"/>
      <c r="C170" s="2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1"/>
      <c r="C171" s="2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1"/>
      <c r="C172" s="2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1"/>
      <c r="C173" s="2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1"/>
      <c r="C174" s="2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1"/>
      <c r="C175" s="2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1"/>
      <c r="C176" s="2"/>
      <c r="D176" s="4"/>
      <c r="E176" s="4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1"/>
      <c r="C177" s="2"/>
      <c r="D177" s="4"/>
      <c r="E177" s="4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1"/>
      <c r="C178" s="2"/>
      <c r="D178" s="4"/>
      <c r="E178" s="4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1"/>
      <c r="C179" s="2"/>
      <c r="D179" s="4"/>
      <c r="E179" s="4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1"/>
      <c r="C180" s="2"/>
      <c r="D180" s="4"/>
      <c r="E180" s="4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1"/>
      <c r="C181" s="2"/>
      <c r="D181" s="4"/>
      <c r="E181" s="4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1"/>
      <c r="C182" s="2"/>
      <c r="D182" s="4"/>
      <c r="E182" s="4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1"/>
      <c r="C183" s="2"/>
      <c r="D183" s="4"/>
      <c r="E183" s="4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1"/>
      <c r="C184" s="2"/>
      <c r="D184" s="4"/>
      <c r="E184" s="4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1"/>
      <c r="C185" s="2"/>
      <c r="D185" s="4"/>
      <c r="E185" s="4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1"/>
      <c r="C186" s="2"/>
      <c r="D186" s="4"/>
      <c r="E186" s="4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1"/>
      <c r="C187" s="2"/>
      <c r="D187" s="4"/>
      <c r="E187" s="4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1"/>
      <c r="C188" s="2"/>
      <c r="D188" s="4"/>
      <c r="E188" s="4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1"/>
      <c r="C189" s="2"/>
      <c r="D189" s="4"/>
      <c r="E189" s="4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1"/>
      <c r="C190" s="2"/>
      <c r="D190" s="4"/>
      <c r="E190" s="4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1"/>
      <c r="C191" s="2"/>
      <c r="D191" s="4"/>
      <c r="E191" s="4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1"/>
      <c r="C192" s="2"/>
      <c r="D192" s="4"/>
      <c r="E192" s="4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1"/>
      <c r="C193" s="2"/>
      <c r="D193" s="4"/>
      <c r="E193" s="4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1"/>
      <c r="C194" s="2"/>
      <c r="D194" s="4"/>
      <c r="E194" s="4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1"/>
      <c r="C195" s="2"/>
      <c r="D195" s="4"/>
      <c r="E195" s="4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1"/>
      <c r="C196" s="2"/>
      <c r="D196" s="4"/>
      <c r="E196" s="4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1"/>
      <c r="C197" s="2"/>
      <c r="D197" s="4"/>
      <c r="E197" s="4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1"/>
      <c r="C198" s="2"/>
      <c r="D198" s="4"/>
      <c r="E198" s="4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1"/>
      <c r="C199" s="2"/>
      <c r="D199" s="4"/>
      <c r="E199" s="4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1"/>
      <c r="C200" s="2"/>
      <c r="D200" s="4"/>
      <c r="E200" s="4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1"/>
      <c r="C201" s="2"/>
      <c r="D201" s="4"/>
      <c r="E201" s="4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1"/>
      <c r="C202" s="2"/>
      <c r="D202" s="4"/>
      <c r="E202" s="4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1"/>
      <c r="C203" s="2"/>
      <c r="D203" s="4"/>
      <c r="E203" s="4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1"/>
      <c r="C204" s="2"/>
      <c r="D204" s="4"/>
      <c r="E204" s="4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1"/>
      <c r="C205" s="2"/>
      <c r="D205" s="4"/>
      <c r="E205" s="4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1"/>
      <c r="C206" s="2"/>
      <c r="D206" s="4"/>
      <c r="E206" s="4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1"/>
      <c r="C207" s="2"/>
      <c r="D207" s="4"/>
      <c r="E207" s="4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1"/>
      <c r="C208" s="2"/>
      <c r="D208" s="4"/>
      <c r="E208" s="4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1"/>
      <c r="C209" s="2"/>
      <c r="D209" s="4"/>
      <c r="E209" s="4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1"/>
      <c r="C210" s="2"/>
      <c r="D210" s="4"/>
      <c r="E210" s="4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1"/>
      <c r="C211" s="2"/>
      <c r="D211" s="4"/>
      <c r="E211" s="4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1"/>
      <c r="C212" s="2"/>
      <c r="D212" s="4"/>
      <c r="E212" s="4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1"/>
      <c r="C213" s="2"/>
      <c r="D213" s="4"/>
      <c r="E213" s="4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1"/>
      <c r="C214" s="2"/>
      <c r="D214" s="4"/>
      <c r="E214" s="4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1"/>
      <c r="C215" s="2"/>
      <c r="D215" s="4"/>
      <c r="E215" s="4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1"/>
      <c r="C216" s="2"/>
      <c r="D216" s="4"/>
      <c r="E216" s="4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1"/>
      <c r="C217" s="2"/>
      <c r="D217" s="4"/>
      <c r="E217" s="4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1"/>
      <c r="C218" s="2"/>
      <c r="D218" s="4"/>
      <c r="E218" s="4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1"/>
      <c r="C219" s="2"/>
      <c r="D219" s="4"/>
      <c r="E219" s="4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1"/>
      <c r="C220" s="2"/>
      <c r="D220" s="4"/>
      <c r="E220" s="4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1"/>
      <c r="C221" s="2"/>
      <c r="D221" s="4"/>
      <c r="E221" s="4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1"/>
      <c r="C222" s="2"/>
      <c r="D222" s="4"/>
      <c r="E222" s="4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1"/>
      <c r="C223" s="2"/>
      <c r="D223" s="4"/>
      <c r="E223" s="4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1"/>
      <c r="C224" s="2"/>
      <c r="D224" s="4"/>
      <c r="E224" s="4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1"/>
      <c r="C225" s="2"/>
      <c r="D225" s="4"/>
      <c r="E225" s="4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1"/>
      <c r="C226" s="2"/>
      <c r="D226" s="4"/>
      <c r="E226" s="4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1"/>
      <c r="C227" s="2"/>
      <c r="D227" s="4"/>
      <c r="E227" s="4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1"/>
      <c r="C228" s="2"/>
      <c r="D228" s="4"/>
      <c r="E228" s="4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1"/>
      <c r="C229" s="2"/>
      <c r="D229" s="4"/>
      <c r="E229" s="4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1"/>
      <c r="C230" s="2"/>
      <c r="D230" s="4"/>
      <c r="E230" s="4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1"/>
      <c r="C231" s="2"/>
      <c r="D231" s="4"/>
      <c r="E231" s="4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1"/>
      <c r="C232" s="2"/>
      <c r="D232" s="4"/>
      <c r="E232" s="4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1"/>
      <c r="C233" s="2"/>
      <c r="D233" s="4"/>
      <c r="E233" s="4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1"/>
      <c r="C234" s="2"/>
      <c r="D234" s="4"/>
      <c r="E234" s="4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1"/>
      <c r="C235" s="2"/>
      <c r="D235" s="4"/>
      <c r="E235" s="4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1"/>
      <c r="C236" s="2"/>
      <c r="D236" s="4"/>
      <c r="E236" s="4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1"/>
      <c r="C237" s="2"/>
      <c r="D237" s="4"/>
      <c r="E237" s="4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1"/>
      <c r="C238" s="2"/>
      <c r="D238" s="4"/>
      <c r="E238" s="4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1"/>
      <c r="C239" s="2"/>
      <c r="D239" s="4"/>
      <c r="E239" s="4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1"/>
      <c r="C240" s="2"/>
      <c r="D240" s="4"/>
      <c r="E240" s="4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1"/>
      <c r="C241" s="2"/>
      <c r="D241" s="4"/>
      <c r="E241" s="4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1"/>
      <c r="C242" s="2"/>
      <c r="D242" s="4"/>
      <c r="E242" s="4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1"/>
      <c r="C243" s="2"/>
      <c r="D243" s="4"/>
      <c r="E243" s="4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1"/>
      <c r="C244" s="2"/>
      <c r="D244" s="4"/>
      <c r="E244" s="4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1"/>
      <c r="C245" s="2"/>
      <c r="D245" s="4"/>
      <c r="E245" s="4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1"/>
      <c r="C246" s="2"/>
      <c r="D246" s="4"/>
      <c r="E246" s="4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1"/>
      <c r="C247" s="2"/>
      <c r="D247" s="4"/>
      <c r="E247" s="4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1"/>
      <c r="C248" s="2"/>
      <c r="D248" s="4"/>
      <c r="E248" s="4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1"/>
      <c r="C249" s="2"/>
      <c r="D249" s="4"/>
      <c r="E249" s="4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1"/>
      <c r="C250" s="2"/>
      <c r="D250" s="4"/>
      <c r="E250" s="4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1"/>
      <c r="C251" s="2"/>
      <c r="D251" s="4"/>
      <c r="E251" s="4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1"/>
      <c r="C252" s="2"/>
      <c r="D252" s="4"/>
      <c r="E252" s="4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1"/>
      <c r="C253" s="2"/>
      <c r="D253" s="4"/>
      <c r="E253" s="4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1"/>
      <c r="C254" s="2"/>
      <c r="D254" s="4"/>
      <c r="E254" s="4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1"/>
      <c r="C255" s="2"/>
      <c r="D255" s="4"/>
      <c r="E255" s="4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1"/>
      <c r="C256" s="2"/>
      <c r="D256" s="4"/>
      <c r="E256" s="4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1"/>
      <c r="C257" s="2"/>
      <c r="D257" s="4"/>
      <c r="E257" s="4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1"/>
      <c r="C258" s="2"/>
      <c r="D258" s="4"/>
      <c r="E258" s="4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1"/>
      <c r="C259" s="2"/>
      <c r="D259" s="4"/>
      <c r="E259" s="4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1"/>
      <c r="C260" s="2"/>
      <c r="D260" s="4"/>
      <c r="E260" s="4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1"/>
      <c r="C261" s="2"/>
      <c r="D261" s="4"/>
      <c r="E261" s="4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1"/>
      <c r="C262" s="2"/>
      <c r="D262" s="4"/>
      <c r="E262" s="4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1"/>
      <c r="C263" s="2"/>
      <c r="D263" s="4"/>
      <c r="E263" s="4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1"/>
      <c r="C264" s="2"/>
      <c r="D264" s="4"/>
      <c r="E264" s="4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1"/>
      <c r="C265" s="2"/>
      <c r="D265" s="4"/>
      <c r="E265" s="4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1"/>
      <c r="C266" s="2"/>
      <c r="D266" s="4"/>
      <c r="E266" s="4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1"/>
      <c r="C267" s="2"/>
      <c r="D267" s="4"/>
      <c r="E267" s="4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1"/>
      <c r="C268" s="2"/>
      <c r="D268" s="4"/>
      <c r="E268" s="4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1"/>
      <c r="C269" s="2"/>
      <c r="D269" s="4"/>
      <c r="E269" s="4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1"/>
      <c r="C270" s="2"/>
      <c r="D270" s="4"/>
      <c r="E270" s="4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1"/>
      <c r="C271" s="2"/>
      <c r="D271" s="4"/>
      <c r="E271" s="4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1"/>
      <c r="C272" s="2"/>
      <c r="D272" s="4"/>
      <c r="E272" s="4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1"/>
      <c r="C273" s="2"/>
      <c r="D273" s="4"/>
      <c r="E273" s="4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1"/>
      <c r="C274" s="2"/>
      <c r="D274" s="4"/>
      <c r="E274" s="4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1"/>
      <c r="C275" s="2"/>
      <c r="D275" s="4"/>
      <c r="E275" s="4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1"/>
      <c r="C276" s="2"/>
      <c r="D276" s="4"/>
      <c r="E276" s="4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1"/>
      <c r="C277" s="2"/>
      <c r="D277" s="4"/>
      <c r="E277" s="4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1"/>
      <c r="C278" s="2"/>
      <c r="D278" s="4"/>
      <c r="E278" s="4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1"/>
      <c r="C279" s="2"/>
      <c r="D279" s="4"/>
      <c r="E279" s="4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1"/>
      <c r="C280" s="2"/>
      <c r="D280" s="4"/>
      <c r="E280" s="4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1"/>
      <c r="C281" s="2"/>
      <c r="D281" s="4"/>
      <c r="E281" s="4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1"/>
      <c r="C282" s="2"/>
      <c r="D282" s="4"/>
      <c r="E282" s="4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1"/>
      <c r="C283" s="2"/>
      <c r="D283" s="4"/>
      <c r="E283" s="4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1"/>
      <c r="C284" s="2"/>
      <c r="D284" s="4"/>
      <c r="E284" s="4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1"/>
      <c r="C285" s="2"/>
      <c r="D285" s="4"/>
      <c r="E285" s="4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1"/>
      <c r="C286" s="2"/>
      <c r="D286" s="4"/>
      <c r="E286" s="4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1"/>
      <c r="C287" s="2"/>
      <c r="D287" s="4"/>
      <c r="E287" s="4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1"/>
      <c r="C288" s="2"/>
      <c r="D288" s="4"/>
      <c r="E288" s="4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1"/>
      <c r="C289" s="2"/>
      <c r="D289" s="4"/>
      <c r="E289" s="4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1"/>
      <c r="C290" s="2"/>
      <c r="D290" s="4"/>
      <c r="E290" s="4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1"/>
      <c r="C291" s="2"/>
      <c r="D291" s="4"/>
      <c r="E291" s="4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1"/>
      <c r="C292" s="2"/>
      <c r="D292" s="4"/>
      <c r="E292" s="4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1"/>
      <c r="C293" s="2"/>
      <c r="D293" s="4"/>
      <c r="E293" s="4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1"/>
      <c r="C294" s="2"/>
      <c r="D294" s="4"/>
      <c r="E294" s="4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1"/>
      <c r="C295" s="2"/>
      <c r="D295" s="4"/>
      <c r="E295" s="4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1"/>
      <c r="C296" s="2"/>
      <c r="D296" s="4"/>
      <c r="E296" s="4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1"/>
      <c r="C297" s="2"/>
      <c r="D297" s="4"/>
      <c r="E297" s="4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1"/>
      <c r="C298" s="2"/>
      <c r="D298" s="4"/>
      <c r="E298" s="4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1"/>
      <c r="C299" s="2"/>
      <c r="D299" s="4"/>
      <c r="E299" s="4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1"/>
      <c r="C300" s="2"/>
      <c r="D300" s="4"/>
      <c r="E300" s="4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1"/>
      <c r="C301" s="2"/>
      <c r="D301" s="4"/>
      <c r="E301" s="4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1"/>
      <c r="C302" s="2"/>
      <c r="D302" s="4"/>
      <c r="E302" s="4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1"/>
      <c r="C303" s="2"/>
      <c r="D303" s="4"/>
      <c r="E303" s="4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1"/>
      <c r="C304" s="2"/>
      <c r="D304" s="4"/>
      <c r="E304" s="4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1"/>
      <c r="C305" s="2"/>
      <c r="D305" s="4"/>
      <c r="E305" s="4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1"/>
      <c r="C306" s="2"/>
      <c r="D306" s="4"/>
      <c r="E306" s="4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1"/>
      <c r="C307" s="2"/>
      <c r="D307" s="4"/>
      <c r="E307" s="4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1"/>
      <c r="C308" s="2"/>
      <c r="D308" s="4"/>
      <c r="E308" s="4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1"/>
      <c r="C309" s="2"/>
      <c r="D309" s="4"/>
      <c r="E309" s="4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1"/>
      <c r="C310" s="2"/>
      <c r="D310" s="4"/>
      <c r="E310" s="4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1"/>
      <c r="C311" s="2"/>
      <c r="D311" s="4"/>
      <c r="E311" s="4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1"/>
      <c r="C312" s="2"/>
      <c r="D312" s="4"/>
      <c r="E312" s="4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1"/>
      <c r="C313" s="2"/>
      <c r="D313" s="4"/>
      <c r="E313" s="4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1"/>
      <c r="C314" s="2"/>
      <c r="D314" s="4"/>
      <c r="E314" s="4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1"/>
      <c r="C315" s="2"/>
      <c r="D315" s="4"/>
      <c r="E315" s="4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1"/>
      <c r="C316" s="2"/>
      <c r="D316" s="4"/>
      <c r="E316" s="4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1"/>
      <c r="C317" s="2"/>
      <c r="D317" s="4"/>
      <c r="E317" s="4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1"/>
      <c r="C318" s="2"/>
      <c r="D318" s="4"/>
      <c r="E318" s="4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1"/>
      <c r="C319" s="2"/>
      <c r="D319" s="4"/>
      <c r="E319" s="4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1"/>
      <c r="C320" s="2"/>
      <c r="D320" s="4"/>
      <c r="E320" s="4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1"/>
      <c r="C321" s="2"/>
      <c r="D321" s="4"/>
      <c r="E321" s="4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1"/>
      <c r="C322" s="2"/>
      <c r="D322" s="4"/>
      <c r="E322" s="4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1"/>
      <c r="C323" s="2"/>
      <c r="D323" s="4"/>
      <c r="E323" s="4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1"/>
      <c r="C324" s="2"/>
      <c r="D324" s="4"/>
      <c r="E324" s="4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1"/>
      <c r="C325" s="2"/>
      <c r="D325" s="4"/>
      <c r="E325" s="4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1"/>
      <c r="C326" s="2"/>
      <c r="D326" s="4"/>
      <c r="E326" s="4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1"/>
      <c r="C327" s="2"/>
      <c r="D327" s="4"/>
      <c r="E327" s="4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1"/>
      <c r="C328" s="2"/>
      <c r="D328" s="4"/>
      <c r="E328" s="4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1"/>
      <c r="C329" s="2"/>
      <c r="D329" s="4"/>
      <c r="E329" s="4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1"/>
      <c r="C330" s="2"/>
      <c r="D330" s="4"/>
      <c r="E330" s="4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1"/>
      <c r="C331" s="2"/>
      <c r="D331" s="4"/>
      <c r="E331" s="4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1"/>
      <c r="C332" s="2"/>
      <c r="D332" s="4"/>
      <c r="E332" s="4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1"/>
      <c r="C333" s="2"/>
      <c r="D333" s="4"/>
      <c r="E333" s="4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1"/>
      <c r="C334" s="2"/>
      <c r="D334" s="4"/>
      <c r="E334" s="4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1"/>
      <c r="C335" s="2"/>
      <c r="D335" s="4"/>
      <c r="E335" s="4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1"/>
      <c r="C336" s="2"/>
      <c r="D336" s="4"/>
      <c r="E336" s="4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1"/>
      <c r="C337" s="2"/>
      <c r="D337" s="4"/>
      <c r="E337" s="4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1"/>
      <c r="C338" s="2"/>
      <c r="D338" s="4"/>
      <c r="E338" s="4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1"/>
      <c r="C339" s="2"/>
      <c r="D339" s="4"/>
      <c r="E339" s="4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1"/>
      <c r="C340" s="2"/>
      <c r="D340" s="4"/>
      <c r="E340" s="4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1"/>
      <c r="C341" s="2"/>
      <c r="D341" s="4"/>
      <c r="E341" s="4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1"/>
      <c r="C342" s="2"/>
      <c r="D342" s="4"/>
      <c r="E342" s="4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1"/>
      <c r="C343" s="2"/>
      <c r="D343" s="4"/>
      <c r="E343" s="4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1"/>
      <c r="C344" s="2"/>
      <c r="D344" s="4"/>
      <c r="E344" s="4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1"/>
      <c r="C345" s="2"/>
      <c r="D345" s="4"/>
      <c r="E345" s="4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1"/>
      <c r="C346" s="2"/>
      <c r="D346" s="4"/>
      <c r="E346" s="4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1"/>
      <c r="C347" s="2"/>
      <c r="D347" s="4"/>
      <c r="E347" s="4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1"/>
      <c r="C348" s="2"/>
      <c r="D348" s="4"/>
      <c r="E348" s="4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1"/>
      <c r="C349" s="2"/>
      <c r="D349" s="4"/>
      <c r="E349" s="4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1"/>
      <c r="C350" s="2"/>
      <c r="D350" s="4"/>
      <c r="E350" s="4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1"/>
      <c r="C351" s="2"/>
      <c r="D351" s="4"/>
      <c r="E351" s="4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1"/>
      <c r="C352" s="2"/>
      <c r="D352" s="4"/>
      <c r="E352" s="4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1"/>
      <c r="C353" s="2"/>
      <c r="D353" s="4"/>
      <c r="E353" s="4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1"/>
      <c r="C354" s="2"/>
      <c r="D354" s="4"/>
      <c r="E354" s="4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1"/>
      <c r="C355" s="2"/>
      <c r="D355" s="4"/>
      <c r="E355" s="4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1"/>
      <c r="C356" s="2"/>
      <c r="D356" s="4"/>
      <c r="E356" s="4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1"/>
      <c r="C357" s="2"/>
      <c r="D357" s="4"/>
      <c r="E357" s="4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1"/>
      <c r="C358" s="2"/>
      <c r="D358" s="4"/>
      <c r="E358" s="4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1"/>
      <c r="C359" s="2"/>
      <c r="D359" s="4"/>
      <c r="E359" s="4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1"/>
      <c r="C360" s="2"/>
      <c r="D360" s="4"/>
      <c r="E360" s="4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1"/>
      <c r="C361" s="2"/>
      <c r="D361" s="4"/>
      <c r="E361" s="4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1"/>
      <c r="C362" s="2"/>
      <c r="D362" s="4"/>
      <c r="E362" s="4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1"/>
      <c r="C363" s="2"/>
      <c r="D363" s="4"/>
      <c r="E363" s="4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1"/>
      <c r="C364" s="2"/>
      <c r="D364" s="4"/>
      <c r="E364" s="4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1"/>
      <c r="C365" s="2"/>
      <c r="D365" s="4"/>
      <c r="E365" s="4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1"/>
      <c r="C366" s="2"/>
      <c r="D366" s="4"/>
      <c r="E366" s="4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1"/>
      <c r="C367" s="2"/>
      <c r="D367" s="4"/>
      <c r="E367" s="4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1"/>
      <c r="C368" s="2"/>
      <c r="D368" s="4"/>
      <c r="E368" s="4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1"/>
      <c r="C369" s="2"/>
      <c r="D369" s="4"/>
      <c r="E369" s="4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1"/>
      <c r="C370" s="2"/>
      <c r="D370" s="4"/>
      <c r="E370" s="4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1"/>
      <c r="C371" s="2"/>
      <c r="D371" s="4"/>
      <c r="E371" s="4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1"/>
      <c r="C372" s="2"/>
      <c r="D372" s="4"/>
      <c r="E372" s="4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1"/>
      <c r="C373" s="2"/>
      <c r="D373" s="4"/>
      <c r="E373" s="4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1"/>
      <c r="C374" s="2"/>
      <c r="D374" s="4"/>
      <c r="E374" s="4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1"/>
      <c r="C375" s="2"/>
      <c r="D375" s="4"/>
      <c r="E375" s="4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1"/>
      <c r="C376" s="2"/>
      <c r="D376" s="4"/>
      <c r="E376" s="4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1"/>
      <c r="C377" s="2"/>
      <c r="D377" s="4"/>
      <c r="E377" s="4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1"/>
      <c r="C378" s="2"/>
      <c r="D378" s="4"/>
      <c r="E378" s="4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1"/>
      <c r="C379" s="2"/>
      <c r="D379" s="4"/>
      <c r="E379" s="4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1"/>
      <c r="C380" s="2"/>
      <c r="D380" s="4"/>
      <c r="E380" s="4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1"/>
      <c r="C381" s="2"/>
      <c r="D381" s="4"/>
      <c r="E381" s="4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1"/>
      <c r="C382" s="2"/>
      <c r="D382" s="4"/>
      <c r="E382" s="4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1"/>
      <c r="C383" s="2"/>
      <c r="D383" s="4"/>
      <c r="E383" s="4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1"/>
      <c r="C384" s="2"/>
      <c r="D384" s="4"/>
      <c r="E384" s="4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1"/>
      <c r="C385" s="2"/>
      <c r="D385" s="4"/>
      <c r="E385" s="4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1"/>
      <c r="C386" s="2"/>
      <c r="D386" s="4"/>
      <c r="E386" s="4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1"/>
      <c r="C387" s="2"/>
      <c r="D387" s="4"/>
      <c r="E387" s="4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1"/>
      <c r="C388" s="2"/>
      <c r="D388" s="4"/>
      <c r="E388" s="4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1"/>
      <c r="C389" s="2"/>
      <c r="D389" s="4"/>
      <c r="E389" s="4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1"/>
      <c r="C390" s="2"/>
      <c r="D390" s="4"/>
      <c r="E390" s="4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1"/>
      <c r="C391" s="2"/>
      <c r="D391" s="4"/>
      <c r="E391" s="4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1"/>
      <c r="C392" s="2"/>
      <c r="D392" s="4"/>
      <c r="E392" s="4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1"/>
      <c r="C393" s="2"/>
      <c r="D393" s="4"/>
      <c r="E393" s="4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1"/>
      <c r="C394" s="2"/>
      <c r="D394" s="4"/>
      <c r="E394" s="4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1"/>
      <c r="C395" s="2"/>
      <c r="D395" s="4"/>
      <c r="E395" s="4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1"/>
      <c r="C396" s="2"/>
      <c r="D396" s="4"/>
      <c r="E396" s="4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1"/>
      <c r="C397" s="2"/>
      <c r="D397" s="4"/>
      <c r="E397" s="4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1"/>
      <c r="C398" s="2"/>
      <c r="D398" s="4"/>
      <c r="E398" s="4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1"/>
      <c r="C399" s="2"/>
      <c r="D399" s="4"/>
      <c r="E399" s="4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1"/>
      <c r="C400" s="2"/>
      <c r="D400" s="4"/>
      <c r="E400" s="4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1"/>
      <c r="C401" s="2"/>
      <c r="D401" s="4"/>
      <c r="E401" s="4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1"/>
      <c r="C402" s="2"/>
      <c r="D402" s="4"/>
      <c r="E402" s="4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1"/>
      <c r="C403" s="2"/>
      <c r="D403" s="4"/>
      <c r="E403" s="4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1"/>
      <c r="C404" s="2"/>
      <c r="D404" s="4"/>
      <c r="E404" s="4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1"/>
      <c r="C405" s="2"/>
      <c r="D405" s="4"/>
      <c r="E405" s="4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1"/>
      <c r="C406" s="2"/>
      <c r="D406" s="4"/>
      <c r="E406" s="4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1"/>
      <c r="C407" s="2"/>
      <c r="D407" s="4"/>
      <c r="E407" s="4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1"/>
      <c r="C408" s="2"/>
      <c r="D408" s="4"/>
      <c r="E408" s="4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1"/>
      <c r="C409" s="2"/>
      <c r="D409" s="4"/>
      <c r="E409" s="4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1"/>
      <c r="C410" s="2"/>
      <c r="D410" s="4"/>
      <c r="E410" s="4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1"/>
      <c r="C411" s="2"/>
      <c r="D411" s="4"/>
      <c r="E411" s="4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1"/>
      <c r="C412" s="2"/>
      <c r="D412" s="4"/>
      <c r="E412" s="4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1"/>
      <c r="C413" s="2"/>
      <c r="D413" s="4"/>
      <c r="E413" s="4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1"/>
      <c r="C414" s="2"/>
      <c r="D414" s="4"/>
      <c r="E414" s="4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1"/>
      <c r="C415" s="2"/>
      <c r="D415" s="4"/>
      <c r="E415" s="4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1"/>
      <c r="C416" s="2"/>
      <c r="D416" s="4"/>
      <c r="E416" s="4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1"/>
      <c r="C417" s="2"/>
      <c r="D417" s="4"/>
      <c r="E417" s="4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1"/>
      <c r="C418" s="2"/>
      <c r="D418" s="4"/>
      <c r="E418" s="4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1"/>
      <c r="C419" s="2"/>
      <c r="D419" s="4"/>
      <c r="E419" s="4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1"/>
      <c r="C420" s="2"/>
      <c r="D420" s="4"/>
      <c r="E420" s="4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1"/>
      <c r="C421" s="2"/>
      <c r="D421" s="4"/>
      <c r="E421" s="4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1"/>
      <c r="C422" s="2"/>
      <c r="D422" s="4"/>
      <c r="E422" s="4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1"/>
      <c r="C423" s="2"/>
      <c r="D423" s="4"/>
      <c r="E423" s="4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1"/>
      <c r="C424" s="2"/>
      <c r="D424" s="4"/>
      <c r="E424" s="4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1"/>
      <c r="C425" s="2"/>
      <c r="D425" s="4"/>
      <c r="E425" s="4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1"/>
      <c r="C426" s="2"/>
      <c r="D426" s="4"/>
      <c r="E426" s="4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1"/>
      <c r="C427" s="2"/>
      <c r="D427" s="4"/>
      <c r="E427" s="4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1"/>
      <c r="C428" s="2"/>
      <c r="D428" s="4"/>
      <c r="E428" s="4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1"/>
      <c r="C429" s="2"/>
      <c r="D429" s="4"/>
      <c r="E429" s="4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1"/>
      <c r="C430" s="2"/>
      <c r="D430" s="4"/>
      <c r="E430" s="4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1"/>
      <c r="C431" s="2"/>
      <c r="D431" s="4"/>
      <c r="E431" s="4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1"/>
      <c r="C432" s="2"/>
      <c r="D432" s="4"/>
      <c r="E432" s="4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1"/>
      <c r="C433" s="2"/>
      <c r="D433" s="4"/>
      <c r="E433" s="4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1"/>
      <c r="C434" s="2"/>
      <c r="D434" s="4"/>
      <c r="E434" s="4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1"/>
      <c r="C435" s="2"/>
      <c r="D435" s="4"/>
      <c r="E435" s="4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1"/>
      <c r="C436" s="2"/>
      <c r="D436" s="4"/>
      <c r="E436" s="4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1"/>
      <c r="C437" s="2"/>
      <c r="D437" s="4"/>
      <c r="E437" s="4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1"/>
      <c r="C438" s="2"/>
      <c r="D438" s="4"/>
      <c r="E438" s="4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1"/>
      <c r="C439" s="2"/>
      <c r="D439" s="4"/>
      <c r="E439" s="4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1"/>
      <c r="C440" s="2"/>
      <c r="D440" s="4"/>
      <c r="E440" s="4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1"/>
      <c r="C441" s="2"/>
      <c r="D441" s="4"/>
      <c r="E441" s="4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1"/>
      <c r="C442" s="2"/>
      <c r="D442" s="4"/>
      <c r="E442" s="4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1"/>
      <c r="C443" s="2"/>
      <c r="D443" s="4"/>
      <c r="E443" s="4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1"/>
      <c r="C444" s="2"/>
      <c r="D444" s="4"/>
      <c r="E444" s="4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1"/>
      <c r="C445" s="2"/>
      <c r="D445" s="4"/>
      <c r="E445" s="4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1"/>
      <c r="C446" s="2"/>
      <c r="D446" s="4"/>
      <c r="E446" s="4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1"/>
      <c r="C447" s="2"/>
      <c r="D447" s="4"/>
      <c r="E447" s="4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1"/>
      <c r="C448" s="2"/>
      <c r="D448" s="4"/>
      <c r="E448" s="4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1"/>
      <c r="C449" s="2"/>
      <c r="D449" s="4"/>
      <c r="E449" s="4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1"/>
      <c r="C450" s="2"/>
      <c r="D450" s="4"/>
      <c r="E450" s="4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1"/>
      <c r="C451" s="2"/>
      <c r="D451" s="4"/>
      <c r="E451" s="4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1"/>
      <c r="C452" s="2"/>
      <c r="D452" s="4"/>
      <c r="E452" s="4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1"/>
      <c r="C453" s="2"/>
      <c r="D453" s="4"/>
      <c r="E453" s="4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1"/>
      <c r="C454" s="2"/>
      <c r="D454" s="4"/>
      <c r="E454" s="4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1"/>
      <c r="C455" s="2"/>
      <c r="D455" s="4"/>
      <c r="E455" s="4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1"/>
      <c r="C456" s="2"/>
      <c r="D456" s="4"/>
      <c r="E456" s="4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1"/>
      <c r="C457" s="2"/>
      <c r="D457" s="4"/>
      <c r="E457" s="4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1"/>
      <c r="C458" s="2"/>
      <c r="D458" s="4"/>
      <c r="E458" s="4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1"/>
      <c r="C459" s="2"/>
      <c r="D459" s="4"/>
      <c r="E459" s="4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1"/>
      <c r="C460" s="2"/>
      <c r="D460" s="4"/>
      <c r="E460" s="4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1"/>
      <c r="C461" s="2"/>
      <c r="D461" s="4"/>
      <c r="E461" s="4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1"/>
      <c r="C462" s="2"/>
      <c r="D462" s="4"/>
      <c r="E462" s="4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1"/>
      <c r="C463" s="2"/>
      <c r="D463" s="4"/>
      <c r="E463" s="4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1"/>
      <c r="C464" s="2"/>
      <c r="D464" s="4"/>
      <c r="E464" s="4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1"/>
      <c r="C465" s="2"/>
      <c r="D465" s="4"/>
      <c r="E465" s="4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1"/>
      <c r="C466" s="2"/>
      <c r="D466" s="4"/>
      <c r="E466" s="4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1"/>
      <c r="C467" s="2"/>
      <c r="D467" s="4"/>
      <c r="E467" s="4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1"/>
      <c r="C468" s="2"/>
      <c r="D468" s="4"/>
      <c r="E468" s="4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1"/>
      <c r="C469" s="2"/>
      <c r="D469" s="4"/>
      <c r="E469" s="4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1"/>
      <c r="C470" s="2"/>
      <c r="D470" s="4"/>
      <c r="E470" s="4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1"/>
      <c r="C471" s="2"/>
      <c r="D471" s="4"/>
      <c r="E471" s="4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1"/>
      <c r="C472" s="2"/>
      <c r="D472" s="4"/>
      <c r="E472" s="4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1"/>
      <c r="C473" s="2"/>
      <c r="D473" s="4"/>
      <c r="E473" s="4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1"/>
      <c r="C474" s="2"/>
      <c r="D474" s="4"/>
      <c r="E474" s="4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1"/>
      <c r="C475" s="2"/>
      <c r="D475" s="4"/>
      <c r="E475" s="4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1"/>
      <c r="C476" s="2"/>
      <c r="D476" s="4"/>
      <c r="E476" s="4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1"/>
      <c r="C477" s="2"/>
      <c r="D477" s="4"/>
      <c r="E477" s="4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1"/>
      <c r="C478" s="2"/>
      <c r="D478" s="4"/>
      <c r="E478" s="4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1"/>
      <c r="C479" s="2"/>
      <c r="D479" s="4"/>
      <c r="E479" s="4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1"/>
      <c r="C480" s="2"/>
      <c r="D480" s="4"/>
      <c r="E480" s="4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1"/>
      <c r="C481" s="2"/>
      <c r="D481" s="4"/>
      <c r="E481" s="4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1"/>
      <c r="C482" s="2"/>
      <c r="D482" s="4"/>
      <c r="E482" s="4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1"/>
      <c r="C483" s="2"/>
      <c r="D483" s="4"/>
      <c r="E483" s="4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1"/>
      <c r="C484" s="2"/>
      <c r="D484" s="4"/>
      <c r="E484" s="4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1"/>
      <c r="C485" s="2"/>
      <c r="D485" s="4"/>
      <c r="E485" s="4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1"/>
      <c r="C486" s="2"/>
      <c r="D486" s="4"/>
      <c r="E486" s="4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1"/>
      <c r="C487" s="2"/>
      <c r="D487" s="4"/>
      <c r="E487" s="4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1"/>
      <c r="C488" s="2"/>
      <c r="D488" s="4"/>
      <c r="E488" s="4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1"/>
      <c r="C489" s="2"/>
      <c r="D489" s="4"/>
      <c r="E489" s="4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1"/>
      <c r="C490" s="2"/>
      <c r="D490" s="4"/>
      <c r="E490" s="4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1"/>
      <c r="C491" s="2"/>
      <c r="D491" s="4"/>
      <c r="E491" s="4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1"/>
      <c r="C492" s="2"/>
      <c r="D492" s="4"/>
      <c r="E492" s="4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1"/>
      <c r="C493" s="2"/>
      <c r="D493" s="4"/>
      <c r="E493" s="4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1"/>
      <c r="C494" s="2"/>
      <c r="D494" s="4"/>
      <c r="E494" s="4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1"/>
      <c r="C495" s="2"/>
      <c r="D495" s="4"/>
      <c r="E495" s="4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1"/>
      <c r="C496" s="2"/>
      <c r="D496" s="4"/>
      <c r="E496" s="4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1"/>
      <c r="C497" s="2"/>
      <c r="D497" s="4"/>
      <c r="E497" s="4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1"/>
      <c r="C498" s="2"/>
      <c r="D498" s="4"/>
      <c r="E498" s="4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1"/>
      <c r="C499" s="2"/>
      <c r="D499" s="4"/>
      <c r="E499" s="4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1"/>
      <c r="C500" s="2"/>
      <c r="D500" s="4"/>
      <c r="E500" s="4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1"/>
      <c r="C501" s="2"/>
      <c r="D501" s="4"/>
      <c r="E501" s="4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1"/>
      <c r="C502" s="2"/>
      <c r="D502" s="4"/>
      <c r="E502" s="4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1"/>
      <c r="C503" s="2"/>
      <c r="D503" s="4"/>
      <c r="E503" s="4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1"/>
      <c r="C504" s="2"/>
      <c r="D504" s="4"/>
      <c r="E504" s="4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1"/>
      <c r="C505" s="2"/>
      <c r="D505" s="4"/>
      <c r="E505" s="4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1"/>
      <c r="C506" s="2"/>
      <c r="D506" s="4"/>
      <c r="E506" s="4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1"/>
      <c r="C507" s="2"/>
      <c r="D507" s="4"/>
      <c r="E507" s="4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1"/>
      <c r="C508" s="2"/>
      <c r="D508" s="4"/>
      <c r="E508" s="4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1"/>
      <c r="C509" s="2"/>
      <c r="D509" s="4"/>
      <c r="E509" s="4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1"/>
      <c r="C510" s="2"/>
      <c r="D510" s="4"/>
      <c r="E510" s="4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1"/>
      <c r="C511" s="2"/>
      <c r="D511" s="4"/>
      <c r="E511" s="4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1"/>
      <c r="C512" s="2"/>
      <c r="D512" s="4"/>
      <c r="E512" s="4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1"/>
      <c r="C513" s="2"/>
      <c r="D513" s="4"/>
      <c r="E513" s="4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1"/>
      <c r="C514" s="2"/>
      <c r="D514" s="4"/>
      <c r="E514" s="4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1"/>
      <c r="C515" s="2"/>
      <c r="D515" s="4"/>
      <c r="E515" s="4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1"/>
      <c r="C516" s="2"/>
      <c r="D516" s="4"/>
      <c r="E516" s="4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1"/>
      <c r="C517" s="2"/>
      <c r="D517" s="4"/>
      <c r="E517" s="4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1"/>
      <c r="C518" s="2"/>
      <c r="D518" s="4"/>
      <c r="E518" s="4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1"/>
      <c r="C519" s="2"/>
      <c r="D519" s="4"/>
      <c r="E519" s="4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1"/>
      <c r="C520" s="2"/>
      <c r="D520" s="4"/>
      <c r="E520" s="4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1"/>
      <c r="C521" s="2"/>
      <c r="D521" s="4"/>
      <c r="E521" s="4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1"/>
      <c r="C522" s="2"/>
      <c r="D522" s="4"/>
      <c r="E522" s="4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1"/>
      <c r="C523" s="2"/>
      <c r="D523" s="4"/>
      <c r="E523" s="4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1"/>
      <c r="C524" s="2"/>
      <c r="D524" s="4"/>
      <c r="E524" s="4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1"/>
      <c r="C525" s="2"/>
      <c r="D525" s="4"/>
      <c r="E525" s="4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1"/>
      <c r="C526" s="2"/>
      <c r="D526" s="4"/>
      <c r="E526" s="4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1"/>
      <c r="C527" s="2"/>
      <c r="D527" s="4"/>
      <c r="E527" s="4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1"/>
      <c r="C528" s="2"/>
      <c r="D528" s="4"/>
      <c r="E528" s="4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1"/>
      <c r="C529" s="2"/>
      <c r="D529" s="4"/>
      <c r="E529" s="4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1"/>
      <c r="C530" s="2"/>
      <c r="D530" s="4"/>
      <c r="E530" s="4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1"/>
      <c r="C531" s="2"/>
      <c r="D531" s="4"/>
      <c r="E531" s="4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1"/>
      <c r="C532" s="2"/>
      <c r="D532" s="4"/>
      <c r="E532" s="4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1"/>
      <c r="C533" s="2"/>
      <c r="D533" s="4"/>
      <c r="E533" s="4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1"/>
      <c r="C534" s="2"/>
      <c r="D534" s="4"/>
      <c r="E534" s="4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1"/>
      <c r="C535" s="2"/>
      <c r="D535" s="4"/>
      <c r="E535" s="4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1"/>
      <c r="C536" s="2"/>
      <c r="D536" s="4"/>
      <c r="E536" s="4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1"/>
      <c r="C537" s="2"/>
      <c r="D537" s="4"/>
      <c r="E537" s="4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1"/>
      <c r="C538" s="2"/>
      <c r="D538" s="4"/>
      <c r="E538" s="4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1"/>
      <c r="C539" s="2"/>
      <c r="D539" s="4"/>
      <c r="E539" s="4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1"/>
      <c r="C540" s="2"/>
      <c r="D540" s="4"/>
      <c r="E540" s="4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1"/>
      <c r="C541" s="2"/>
      <c r="D541" s="4"/>
      <c r="E541" s="4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1"/>
      <c r="C542" s="2"/>
      <c r="D542" s="4"/>
      <c r="E542" s="4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1"/>
      <c r="C543" s="2"/>
      <c r="D543" s="4"/>
      <c r="E543" s="4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1"/>
      <c r="C544" s="2"/>
      <c r="D544" s="4"/>
      <c r="E544" s="4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1"/>
      <c r="C545" s="2"/>
      <c r="D545" s="4"/>
      <c r="E545" s="4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1"/>
      <c r="C546" s="2"/>
      <c r="D546" s="4"/>
      <c r="E546" s="4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1"/>
      <c r="C547" s="2"/>
      <c r="D547" s="4"/>
      <c r="E547" s="4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1"/>
      <c r="C548" s="2"/>
      <c r="D548" s="4"/>
      <c r="E548" s="4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1"/>
      <c r="C549" s="2"/>
      <c r="D549" s="4"/>
      <c r="E549" s="4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1"/>
      <c r="C550" s="2"/>
      <c r="D550" s="4"/>
      <c r="E550" s="4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1"/>
      <c r="C551" s="2"/>
      <c r="D551" s="4"/>
      <c r="E551" s="4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1"/>
      <c r="C552" s="2"/>
      <c r="D552" s="4"/>
      <c r="E552" s="4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1"/>
      <c r="C553" s="2"/>
      <c r="D553" s="4"/>
      <c r="E553" s="4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1"/>
      <c r="C554" s="2"/>
      <c r="D554" s="4"/>
      <c r="E554" s="4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1"/>
      <c r="C555" s="2"/>
      <c r="D555" s="4"/>
      <c r="E555" s="4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1"/>
      <c r="C556" s="2"/>
      <c r="D556" s="4"/>
      <c r="E556" s="4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1"/>
      <c r="C557" s="2"/>
      <c r="D557" s="4"/>
      <c r="E557" s="4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1"/>
      <c r="C558" s="2"/>
      <c r="D558" s="4"/>
      <c r="E558" s="4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1"/>
      <c r="C559" s="2"/>
      <c r="D559" s="4"/>
      <c r="E559" s="4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1"/>
      <c r="C560" s="2"/>
      <c r="D560" s="4"/>
      <c r="E560" s="4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1"/>
      <c r="C561" s="2"/>
      <c r="D561" s="4"/>
      <c r="E561" s="4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1"/>
      <c r="C562" s="2"/>
      <c r="D562" s="4"/>
      <c r="E562" s="4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1"/>
      <c r="C563" s="2"/>
      <c r="D563" s="4"/>
      <c r="E563" s="4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1"/>
      <c r="C564" s="2"/>
      <c r="D564" s="4"/>
      <c r="E564" s="4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1"/>
      <c r="C565" s="2"/>
      <c r="D565" s="4"/>
      <c r="E565" s="4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1"/>
      <c r="C566" s="2"/>
      <c r="D566" s="4"/>
      <c r="E566" s="4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1"/>
      <c r="C567" s="2"/>
      <c r="D567" s="4"/>
      <c r="E567" s="4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1"/>
      <c r="C568" s="2"/>
      <c r="D568" s="4"/>
      <c r="E568" s="4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1"/>
      <c r="C569" s="2"/>
      <c r="D569" s="4"/>
      <c r="E569" s="4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1"/>
      <c r="C570" s="2"/>
      <c r="D570" s="4"/>
      <c r="E570" s="4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1"/>
      <c r="C571" s="2"/>
      <c r="D571" s="4"/>
      <c r="E571" s="4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1"/>
      <c r="C572" s="2"/>
      <c r="D572" s="4"/>
      <c r="E572" s="4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1"/>
      <c r="C573" s="2"/>
      <c r="D573" s="4"/>
      <c r="E573" s="4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1"/>
      <c r="C574" s="2"/>
      <c r="D574" s="4"/>
      <c r="E574" s="4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1"/>
      <c r="C575" s="2"/>
      <c r="D575" s="4"/>
      <c r="E575" s="4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1"/>
      <c r="C576" s="2"/>
      <c r="D576" s="4"/>
      <c r="E576" s="4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1"/>
      <c r="C577" s="2"/>
      <c r="D577" s="4"/>
      <c r="E577" s="4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1"/>
      <c r="C578" s="2"/>
      <c r="D578" s="4"/>
      <c r="E578" s="4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1"/>
      <c r="C579" s="2"/>
      <c r="D579" s="4"/>
      <c r="E579" s="4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1"/>
      <c r="C580" s="2"/>
      <c r="D580" s="4"/>
      <c r="E580" s="4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1"/>
      <c r="C581" s="2"/>
      <c r="D581" s="4"/>
      <c r="E581" s="4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1"/>
      <c r="C582" s="2"/>
      <c r="D582" s="4"/>
      <c r="E582" s="4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1"/>
      <c r="C583" s="2"/>
      <c r="D583" s="4"/>
      <c r="E583" s="4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1"/>
      <c r="C584" s="2"/>
      <c r="D584" s="4"/>
      <c r="E584" s="4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1"/>
      <c r="C585" s="2"/>
      <c r="D585" s="4"/>
      <c r="E585" s="4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1"/>
      <c r="C586" s="2"/>
      <c r="D586" s="4"/>
      <c r="E586" s="4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1"/>
      <c r="C587" s="2"/>
      <c r="D587" s="4"/>
      <c r="E587" s="4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1"/>
      <c r="C588" s="2"/>
      <c r="D588" s="4"/>
      <c r="E588" s="4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1"/>
      <c r="C589" s="2"/>
      <c r="D589" s="4"/>
      <c r="E589" s="4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1"/>
      <c r="C590" s="2"/>
      <c r="D590" s="4"/>
      <c r="E590" s="4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1"/>
      <c r="C591" s="2"/>
      <c r="D591" s="4"/>
      <c r="E591" s="4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1"/>
      <c r="C592" s="2"/>
      <c r="D592" s="4"/>
      <c r="E592" s="4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1"/>
      <c r="C593" s="2"/>
      <c r="D593" s="4"/>
      <c r="E593" s="4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1"/>
      <c r="C594" s="2"/>
      <c r="D594" s="4"/>
      <c r="E594" s="4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1"/>
      <c r="C595" s="2"/>
      <c r="D595" s="4"/>
      <c r="E595" s="4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1"/>
      <c r="C596" s="2"/>
      <c r="D596" s="4"/>
      <c r="E596" s="4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1"/>
      <c r="C597" s="2"/>
      <c r="D597" s="4"/>
      <c r="E597" s="4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1"/>
      <c r="C598" s="2"/>
      <c r="D598" s="4"/>
      <c r="E598" s="4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1"/>
      <c r="C599" s="2"/>
      <c r="D599" s="4"/>
      <c r="E599" s="4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1"/>
      <c r="C600" s="2"/>
      <c r="D600" s="4"/>
      <c r="E600" s="4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1"/>
      <c r="C601" s="2"/>
      <c r="D601" s="4"/>
      <c r="E601" s="4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1"/>
      <c r="C602" s="2"/>
      <c r="D602" s="4"/>
      <c r="E602" s="4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1"/>
      <c r="C603" s="2"/>
      <c r="D603" s="4"/>
      <c r="E603" s="4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1"/>
      <c r="C604" s="2"/>
      <c r="D604" s="4"/>
      <c r="E604" s="4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1"/>
      <c r="C605" s="2"/>
      <c r="D605" s="4"/>
      <c r="E605" s="4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1"/>
      <c r="C606" s="2"/>
      <c r="D606" s="4"/>
      <c r="E606" s="4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1"/>
      <c r="C607" s="2"/>
      <c r="D607" s="4"/>
      <c r="E607" s="4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1"/>
      <c r="C608" s="2"/>
      <c r="D608" s="4"/>
      <c r="E608" s="4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1"/>
      <c r="C609" s="2"/>
      <c r="D609" s="4"/>
      <c r="E609" s="4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1"/>
      <c r="C610" s="2"/>
      <c r="D610" s="4"/>
      <c r="E610" s="4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1"/>
      <c r="C611" s="2"/>
      <c r="D611" s="4"/>
      <c r="E611" s="4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1"/>
      <c r="C612" s="2"/>
      <c r="D612" s="4"/>
      <c r="E612" s="4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1"/>
      <c r="C613" s="2"/>
      <c r="D613" s="4"/>
      <c r="E613" s="4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1"/>
      <c r="C614" s="2"/>
      <c r="D614" s="4"/>
      <c r="E614" s="4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1"/>
      <c r="C615" s="2"/>
      <c r="D615" s="4"/>
      <c r="E615" s="4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1"/>
      <c r="C616" s="2"/>
      <c r="D616" s="4"/>
      <c r="E616" s="4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1"/>
      <c r="C617" s="2"/>
      <c r="D617" s="4"/>
      <c r="E617" s="4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1"/>
      <c r="C618" s="2"/>
      <c r="D618" s="4"/>
      <c r="E618" s="4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1"/>
      <c r="C619" s="2"/>
      <c r="D619" s="4"/>
      <c r="E619" s="4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1"/>
      <c r="C620" s="2"/>
      <c r="D620" s="4"/>
      <c r="E620" s="4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1"/>
      <c r="C621" s="2"/>
      <c r="D621" s="4"/>
      <c r="E621" s="4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1"/>
      <c r="C622" s="2"/>
      <c r="D622" s="4"/>
      <c r="E622" s="4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1"/>
      <c r="C623" s="2"/>
      <c r="D623" s="4"/>
      <c r="E623" s="4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1"/>
      <c r="C624" s="2"/>
      <c r="D624" s="4"/>
      <c r="E624" s="4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1"/>
      <c r="C625" s="2"/>
      <c r="D625" s="4"/>
      <c r="E625" s="4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1"/>
      <c r="C626" s="2"/>
      <c r="D626" s="4"/>
      <c r="E626" s="4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1"/>
      <c r="C627" s="2"/>
      <c r="D627" s="4"/>
      <c r="E627" s="4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1"/>
      <c r="C628" s="2"/>
      <c r="D628" s="4"/>
      <c r="E628" s="4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1"/>
      <c r="C629" s="2"/>
      <c r="D629" s="4"/>
      <c r="E629" s="4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1"/>
      <c r="C630" s="2"/>
      <c r="D630" s="4"/>
      <c r="E630" s="4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1"/>
      <c r="C631" s="2"/>
      <c r="D631" s="4"/>
      <c r="E631" s="4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1"/>
      <c r="C632" s="2"/>
      <c r="D632" s="4"/>
      <c r="E632" s="4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1"/>
      <c r="C633" s="2"/>
      <c r="D633" s="4"/>
      <c r="E633" s="4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1"/>
      <c r="C634" s="2"/>
      <c r="D634" s="4"/>
      <c r="E634" s="4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1"/>
      <c r="C635" s="2"/>
      <c r="D635" s="4"/>
      <c r="E635" s="4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1"/>
      <c r="C636" s="2"/>
      <c r="D636" s="4"/>
      <c r="E636" s="4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1"/>
      <c r="C637" s="2"/>
      <c r="D637" s="4"/>
      <c r="E637" s="4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1"/>
      <c r="C638" s="2"/>
      <c r="D638" s="4"/>
      <c r="E638" s="4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1"/>
      <c r="C639" s="2"/>
      <c r="D639" s="4"/>
      <c r="E639" s="4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1"/>
      <c r="C640" s="2"/>
      <c r="D640" s="4"/>
      <c r="E640" s="4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1"/>
      <c r="C641" s="2"/>
      <c r="D641" s="4"/>
      <c r="E641" s="4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1"/>
      <c r="C642" s="2"/>
      <c r="D642" s="4"/>
      <c r="E642" s="4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1"/>
      <c r="C643" s="2"/>
      <c r="D643" s="4"/>
      <c r="E643" s="4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1"/>
      <c r="C644" s="2"/>
      <c r="D644" s="4"/>
      <c r="E644" s="4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1"/>
      <c r="C645" s="2"/>
      <c r="D645" s="4"/>
      <c r="E645" s="4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1"/>
      <c r="C646" s="2"/>
      <c r="D646" s="4"/>
      <c r="E646" s="4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1"/>
      <c r="C647" s="2"/>
      <c r="D647" s="4"/>
      <c r="E647" s="4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1"/>
      <c r="C648" s="2"/>
      <c r="D648" s="4"/>
      <c r="E648" s="4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1"/>
      <c r="C649" s="2"/>
      <c r="D649" s="4"/>
      <c r="E649" s="4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1"/>
      <c r="C650" s="2"/>
      <c r="D650" s="4"/>
      <c r="E650" s="4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1"/>
      <c r="C651" s="2"/>
      <c r="D651" s="4"/>
      <c r="E651" s="4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1"/>
      <c r="C652" s="2"/>
      <c r="D652" s="4"/>
      <c r="E652" s="4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1"/>
      <c r="C653" s="2"/>
      <c r="D653" s="4"/>
      <c r="E653" s="4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1"/>
      <c r="C654" s="2"/>
      <c r="D654" s="4"/>
      <c r="E654" s="4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1"/>
      <c r="C655" s="2"/>
      <c r="D655" s="4"/>
      <c r="E655" s="4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1"/>
      <c r="C656" s="2"/>
      <c r="D656" s="4"/>
      <c r="E656" s="4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1"/>
      <c r="C657" s="2"/>
      <c r="D657" s="4"/>
      <c r="E657" s="4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1"/>
      <c r="C658" s="2"/>
      <c r="D658" s="4"/>
      <c r="E658" s="4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1"/>
      <c r="C659" s="2"/>
      <c r="D659" s="4"/>
      <c r="E659" s="4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1"/>
      <c r="C660" s="2"/>
      <c r="D660" s="4"/>
      <c r="E660" s="4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1"/>
      <c r="C661" s="2"/>
      <c r="D661" s="4"/>
      <c r="E661" s="4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1"/>
      <c r="C662" s="2"/>
      <c r="D662" s="4"/>
      <c r="E662" s="4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1"/>
      <c r="C663" s="2"/>
      <c r="D663" s="4"/>
      <c r="E663" s="4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1"/>
      <c r="C664" s="2"/>
      <c r="D664" s="4"/>
      <c r="E664" s="4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1"/>
      <c r="C665" s="2"/>
      <c r="D665" s="4"/>
      <c r="E665" s="4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1"/>
      <c r="C666" s="2"/>
      <c r="D666" s="4"/>
      <c r="E666" s="4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1"/>
      <c r="C667" s="2"/>
      <c r="D667" s="4"/>
      <c r="E667" s="4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1"/>
      <c r="C668" s="2"/>
      <c r="D668" s="4"/>
      <c r="E668" s="4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1"/>
      <c r="C669" s="2"/>
      <c r="D669" s="4"/>
      <c r="E669" s="4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1"/>
      <c r="C670" s="2"/>
      <c r="D670" s="4"/>
      <c r="E670" s="4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1"/>
      <c r="C671" s="2"/>
      <c r="D671" s="4"/>
      <c r="E671" s="4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1"/>
      <c r="C672" s="2"/>
      <c r="D672" s="4"/>
      <c r="E672" s="4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1"/>
      <c r="C673" s="2"/>
      <c r="D673" s="4"/>
      <c r="E673" s="4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1"/>
      <c r="C674" s="2"/>
      <c r="D674" s="4"/>
      <c r="E674" s="4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1"/>
      <c r="C675" s="2"/>
      <c r="D675" s="4"/>
      <c r="E675" s="4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1"/>
      <c r="C676" s="2"/>
      <c r="D676" s="4"/>
      <c r="E676" s="4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1"/>
      <c r="C677" s="2"/>
      <c r="D677" s="4"/>
      <c r="E677" s="4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1"/>
      <c r="C678" s="2"/>
      <c r="D678" s="4"/>
      <c r="E678" s="4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1"/>
      <c r="C679" s="2"/>
      <c r="D679" s="4"/>
      <c r="E679" s="4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1"/>
      <c r="C680" s="2"/>
      <c r="D680" s="4"/>
      <c r="E680" s="4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1"/>
      <c r="C681" s="2"/>
      <c r="D681" s="4"/>
      <c r="E681" s="4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1"/>
      <c r="C682" s="2"/>
      <c r="D682" s="4"/>
      <c r="E682" s="4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1"/>
      <c r="C683" s="2"/>
      <c r="D683" s="4"/>
      <c r="E683" s="4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1"/>
      <c r="C684" s="2"/>
      <c r="D684" s="4"/>
      <c r="E684" s="4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1"/>
      <c r="C685" s="2"/>
      <c r="D685" s="4"/>
      <c r="E685" s="4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1"/>
      <c r="C686" s="2"/>
      <c r="D686" s="4"/>
      <c r="E686" s="4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1"/>
      <c r="C687" s="2"/>
      <c r="D687" s="4"/>
      <c r="E687" s="4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1"/>
      <c r="C688" s="2"/>
      <c r="D688" s="4"/>
      <c r="E688" s="4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1"/>
      <c r="C689" s="2"/>
      <c r="D689" s="4"/>
      <c r="E689" s="4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1"/>
      <c r="C690" s="2"/>
      <c r="D690" s="4"/>
      <c r="E690" s="4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1"/>
      <c r="C691" s="2"/>
      <c r="D691" s="4"/>
      <c r="E691" s="4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1"/>
      <c r="C692" s="2"/>
      <c r="D692" s="4"/>
      <c r="E692" s="4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1"/>
      <c r="C693" s="2"/>
      <c r="D693" s="4"/>
      <c r="E693" s="4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1"/>
      <c r="C694" s="2"/>
      <c r="D694" s="4"/>
      <c r="E694" s="4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1"/>
      <c r="C695" s="2"/>
      <c r="D695" s="4"/>
      <c r="E695" s="4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1"/>
      <c r="C696" s="2"/>
      <c r="D696" s="4"/>
      <c r="E696" s="4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1"/>
      <c r="C697" s="2"/>
      <c r="D697" s="4"/>
      <c r="E697" s="4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1"/>
      <c r="C698" s="2"/>
      <c r="D698" s="4"/>
      <c r="E698" s="4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1"/>
      <c r="C699" s="2"/>
      <c r="D699" s="4"/>
      <c r="E699" s="4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1"/>
      <c r="C700" s="2"/>
      <c r="D700" s="4"/>
      <c r="E700" s="4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1"/>
      <c r="C701" s="2"/>
      <c r="D701" s="4"/>
      <c r="E701" s="4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1"/>
      <c r="C702" s="2"/>
      <c r="D702" s="4"/>
      <c r="E702" s="4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1"/>
      <c r="C703" s="2"/>
      <c r="D703" s="4"/>
      <c r="E703" s="4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1"/>
      <c r="C704" s="2"/>
      <c r="D704" s="4"/>
      <c r="E704" s="4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1"/>
      <c r="C705" s="2"/>
      <c r="D705" s="4"/>
      <c r="E705" s="4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1"/>
      <c r="C706" s="2"/>
      <c r="D706" s="4"/>
      <c r="E706" s="4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1"/>
      <c r="C707" s="2"/>
      <c r="D707" s="4"/>
      <c r="E707" s="4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1"/>
      <c r="C708" s="2"/>
      <c r="D708" s="4"/>
      <c r="E708" s="4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1"/>
      <c r="C709" s="2"/>
      <c r="D709" s="4"/>
      <c r="E709" s="4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1"/>
      <c r="C710" s="2"/>
      <c r="D710" s="4"/>
      <c r="E710" s="4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1"/>
      <c r="C711" s="2"/>
      <c r="D711" s="4"/>
      <c r="E711" s="4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1"/>
      <c r="C712" s="2"/>
      <c r="D712" s="4"/>
      <c r="E712" s="4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1"/>
      <c r="C713" s="2"/>
      <c r="D713" s="4"/>
      <c r="E713" s="4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1"/>
      <c r="C714" s="2"/>
      <c r="D714" s="4"/>
      <c r="E714" s="4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1"/>
      <c r="C715" s="2"/>
      <c r="D715" s="4"/>
      <c r="E715" s="4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1"/>
      <c r="C716" s="2"/>
      <c r="D716" s="4"/>
      <c r="E716" s="4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1"/>
      <c r="C717" s="2"/>
      <c r="D717" s="4"/>
      <c r="E717" s="4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1"/>
      <c r="C718" s="2"/>
      <c r="D718" s="4"/>
      <c r="E718" s="4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1"/>
      <c r="C719" s="2"/>
      <c r="D719" s="4"/>
      <c r="E719" s="4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1"/>
      <c r="C720" s="2"/>
      <c r="D720" s="4"/>
      <c r="E720" s="4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1"/>
      <c r="C721" s="2"/>
      <c r="D721" s="4"/>
      <c r="E721" s="4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1"/>
      <c r="C722" s="2"/>
      <c r="D722" s="4"/>
      <c r="E722" s="4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1"/>
      <c r="C723" s="2"/>
      <c r="D723" s="4"/>
      <c r="E723" s="4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1"/>
      <c r="C724" s="2"/>
      <c r="D724" s="4"/>
      <c r="E724" s="4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1"/>
      <c r="C725" s="2"/>
      <c r="D725" s="4"/>
      <c r="E725" s="4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1"/>
      <c r="C726" s="2"/>
      <c r="D726" s="4"/>
      <c r="E726" s="4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1"/>
      <c r="C727" s="2"/>
      <c r="D727" s="4"/>
      <c r="E727" s="4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1"/>
      <c r="C728" s="2"/>
      <c r="D728" s="4"/>
      <c r="E728" s="4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1"/>
      <c r="C729" s="2"/>
      <c r="D729" s="4"/>
      <c r="E729" s="4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1"/>
      <c r="C730" s="2"/>
      <c r="D730" s="4"/>
      <c r="E730" s="4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1"/>
      <c r="C731" s="2"/>
      <c r="D731" s="4"/>
      <c r="E731" s="4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1"/>
      <c r="C732" s="2"/>
      <c r="D732" s="4"/>
      <c r="E732" s="4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1"/>
      <c r="C733" s="2"/>
      <c r="D733" s="4"/>
      <c r="E733" s="4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1"/>
      <c r="C734" s="2"/>
      <c r="D734" s="4"/>
      <c r="E734" s="4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1"/>
      <c r="C735" s="2"/>
      <c r="D735" s="4"/>
      <c r="E735" s="4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1"/>
      <c r="C736" s="2"/>
      <c r="D736" s="4"/>
      <c r="E736" s="4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1"/>
      <c r="C737" s="2"/>
      <c r="D737" s="4"/>
      <c r="E737" s="4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1"/>
      <c r="C738" s="2"/>
      <c r="D738" s="4"/>
      <c r="E738" s="4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1"/>
      <c r="C739" s="2"/>
      <c r="D739" s="4"/>
      <c r="E739" s="4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1"/>
      <c r="C740" s="2"/>
      <c r="D740" s="4"/>
      <c r="E740" s="4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1"/>
      <c r="C741" s="2"/>
      <c r="D741" s="4"/>
      <c r="E741" s="4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1"/>
      <c r="C742" s="2"/>
      <c r="D742" s="4"/>
      <c r="E742" s="4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1"/>
      <c r="C743" s="2"/>
      <c r="D743" s="4"/>
      <c r="E743" s="4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1"/>
      <c r="C744" s="2"/>
      <c r="D744" s="4"/>
      <c r="E744" s="4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1"/>
      <c r="C745" s="2"/>
      <c r="D745" s="4"/>
      <c r="E745" s="4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1"/>
      <c r="C746" s="2"/>
      <c r="D746" s="4"/>
      <c r="E746" s="4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1"/>
      <c r="C747" s="2"/>
      <c r="D747" s="4"/>
      <c r="E747" s="4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1"/>
      <c r="C748" s="2"/>
      <c r="D748" s="4"/>
      <c r="E748" s="4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1"/>
      <c r="C749" s="2"/>
      <c r="D749" s="4"/>
      <c r="E749" s="4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1"/>
      <c r="C750" s="2"/>
      <c r="D750" s="4"/>
      <c r="E750" s="4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1"/>
      <c r="C751" s="2"/>
      <c r="D751" s="4"/>
      <c r="E751" s="4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1"/>
      <c r="C752" s="2"/>
      <c r="D752" s="4"/>
      <c r="E752" s="4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1"/>
      <c r="C753" s="2"/>
      <c r="D753" s="4"/>
      <c r="E753" s="4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1"/>
      <c r="C754" s="2"/>
      <c r="D754" s="4"/>
      <c r="E754" s="4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1"/>
      <c r="C755" s="2"/>
      <c r="D755" s="4"/>
      <c r="E755" s="4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1"/>
      <c r="C756" s="2"/>
      <c r="D756" s="4"/>
      <c r="E756" s="4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1"/>
      <c r="C757" s="2"/>
      <c r="D757" s="4"/>
      <c r="E757" s="4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1"/>
      <c r="C758" s="2"/>
      <c r="D758" s="4"/>
      <c r="E758" s="4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1"/>
      <c r="C759" s="2"/>
      <c r="D759" s="4"/>
      <c r="E759" s="4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1"/>
      <c r="C760" s="2"/>
      <c r="D760" s="4"/>
      <c r="E760" s="4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1"/>
      <c r="C761" s="2"/>
      <c r="D761" s="4"/>
      <c r="E761" s="4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1"/>
      <c r="C762" s="2"/>
      <c r="D762" s="4"/>
      <c r="E762" s="4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1"/>
      <c r="C763" s="2"/>
      <c r="D763" s="4"/>
      <c r="E763" s="4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1"/>
      <c r="C764" s="2"/>
      <c r="D764" s="4"/>
      <c r="E764" s="4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1"/>
      <c r="C765" s="2"/>
      <c r="D765" s="4"/>
      <c r="E765" s="4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1"/>
      <c r="C766" s="2"/>
      <c r="D766" s="4"/>
      <c r="E766" s="4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1"/>
      <c r="C767" s="2"/>
      <c r="D767" s="4"/>
      <c r="E767" s="4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1"/>
      <c r="C768" s="2"/>
      <c r="D768" s="4"/>
      <c r="E768" s="4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1"/>
      <c r="C769" s="2"/>
      <c r="D769" s="4"/>
      <c r="E769" s="4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1"/>
      <c r="C770" s="2"/>
      <c r="D770" s="4"/>
      <c r="E770" s="4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1"/>
      <c r="C771" s="2"/>
      <c r="D771" s="4"/>
      <c r="E771" s="4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1"/>
      <c r="C772" s="2"/>
      <c r="D772" s="4"/>
      <c r="E772" s="4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1"/>
      <c r="C773" s="2"/>
      <c r="D773" s="4"/>
      <c r="E773" s="4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1"/>
      <c r="C774" s="2"/>
      <c r="D774" s="4"/>
      <c r="E774" s="4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1"/>
      <c r="C775" s="2"/>
      <c r="D775" s="4"/>
      <c r="E775" s="4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1"/>
      <c r="C776" s="2"/>
      <c r="D776" s="4"/>
      <c r="E776" s="4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1"/>
      <c r="C777" s="2"/>
      <c r="D777" s="4"/>
      <c r="E777" s="4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1"/>
      <c r="C778" s="2"/>
      <c r="D778" s="4"/>
      <c r="E778" s="4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1"/>
      <c r="C779" s="2"/>
      <c r="D779" s="4"/>
      <c r="E779" s="4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1"/>
      <c r="C780" s="2"/>
      <c r="D780" s="4"/>
      <c r="E780" s="4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1"/>
      <c r="C781" s="2"/>
      <c r="D781" s="4"/>
      <c r="E781" s="4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1"/>
      <c r="C782" s="2"/>
      <c r="D782" s="4"/>
      <c r="E782" s="4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1"/>
      <c r="C783" s="2"/>
      <c r="D783" s="4"/>
      <c r="E783" s="4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1"/>
      <c r="C784" s="2"/>
      <c r="D784" s="4"/>
      <c r="E784" s="4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1"/>
      <c r="C785" s="2"/>
      <c r="D785" s="4"/>
      <c r="E785" s="4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1"/>
      <c r="C786" s="2"/>
      <c r="D786" s="4"/>
      <c r="E786" s="4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1"/>
      <c r="C787" s="2"/>
      <c r="D787" s="4"/>
      <c r="E787" s="4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1"/>
      <c r="C788" s="2"/>
      <c r="D788" s="4"/>
      <c r="E788" s="4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1"/>
      <c r="C789" s="2"/>
      <c r="D789" s="4"/>
      <c r="E789" s="4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1"/>
      <c r="C790" s="2"/>
      <c r="D790" s="4"/>
      <c r="E790" s="4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1"/>
      <c r="C791" s="2"/>
      <c r="D791" s="4"/>
      <c r="E791" s="4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1"/>
      <c r="C792" s="2"/>
      <c r="D792" s="4"/>
      <c r="E792" s="4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1"/>
      <c r="C793" s="2"/>
      <c r="D793" s="4"/>
      <c r="E793" s="4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1"/>
      <c r="C794" s="2"/>
      <c r="D794" s="4"/>
      <c r="E794" s="4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1"/>
      <c r="C795" s="2"/>
      <c r="D795" s="4"/>
      <c r="E795" s="4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1"/>
      <c r="C796" s="2"/>
      <c r="D796" s="4"/>
      <c r="E796" s="4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1"/>
      <c r="C797" s="2"/>
      <c r="D797" s="4"/>
      <c r="E797" s="4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1"/>
      <c r="C798" s="2"/>
      <c r="D798" s="4"/>
      <c r="E798" s="4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1"/>
      <c r="C799" s="2"/>
      <c r="D799" s="4"/>
      <c r="E799" s="4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1"/>
      <c r="C800" s="2"/>
      <c r="D800" s="4"/>
      <c r="E800" s="4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1"/>
      <c r="C801" s="2"/>
      <c r="D801" s="4"/>
      <c r="E801" s="4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1"/>
      <c r="C802" s="2"/>
      <c r="D802" s="4"/>
      <c r="E802" s="4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1"/>
      <c r="C803" s="2"/>
      <c r="D803" s="4"/>
      <c r="E803" s="4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1"/>
      <c r="C804" s="2"/>
      <c r="D804" s="4"/>
      <c r="E804" s="4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1"/>
      <c r="C805" s="2"/>
      <c r="D805" s="4"/>
      <c r="E805" s="4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1"/>
      <c r="C806" s="2"/>
      <c r="D806" s="4"/>
      <c r="E806" s="4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1"/>
      <c r="C807" s="2"/>
      <c r="D807" s="4"/>
      <c r="E807" s="4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1"/>
      <c r="C808" s="2"/>
      <c r="D808" s="4"/>
      <c r="E808" s="4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1"/>
      <c r="C809" s="2"/>
      <c r="D809" s="4"/>
      <c r="E809" s="4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1"/>
      <c r="C810" s="2"/>
      <c r="D810" s="4"/>
      <c r="E810" s="4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1"/>
      <c r="C811" s="2"/>
      <c r="D811" s="4"/>
      <c r="E811" s="4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1"/>
      <c r="C812" s="2"/>
      <c r="D812" s="4"/>
      <c r="E812" s="4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1"/>
      <c r="C813" s="2"/>
      <c r="D813" s="4"/>
      <c r="E813" s="4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1"/>
      <c r="C814" s="2"/>
      <c r="D814" s="4"/>
      <c r="E814" s="4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1"/>
      <c r="C815" s="2"/>
      <c r="D815" s="4"/>
      <c r="E815" s="4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1"/>
      <c r="C816" s="2"/>
      <c r="D816" s="4"/>
      <c r="E816" s="4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1"/>
      <c r="C817" s="2"/>
      <c r="D817" s="4"/>
      <c r="E817" s="4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1"/>
      <c r="C818" s="2"/>
      <c r="D818" s="4"/>
      <c r="E818" s="4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1"/>
      <c r="C819" s="2"/>
      <c r="D819" s="4"/>
      <c r="E819" s="4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1"/>
      <c r="C820" s="2"/>
      <c r="D820" s="4"/>
      <c r="E820" s="4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1"/>
      <c r="C821" s="2"/>
      <c r="D821" s="4"/>
      <c r="E821" s="4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1"/>
      <c r="C822" s="2"/>
      <c r="D822" s="4"/>
      <c r="E822" s="4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1"/>
      <c r="C823" s="2"/>
      <c r="D823" s="4"/>
      <c r="E823" s="4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1"/>
      <c r="C824" s="2"/>
      <c r="D824" s="4"/>
      <c r="E824" s="4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1"/>
      <c r="C825" s="2"/>
      <c r="D825" s="4"/>
      <c r="E825" s="4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1"/>
      <c r="C826" s="2"/>
      <c r="D826" s="4"/>
      <c r="E826" s="4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1"/>
      <c r="C827" s="2"/>
      <c r="D827" s="4"/>
      <c r="E827" s="4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1"/>
      <c r="C828" s="2"/>
      <c r="D828" s="4"/>
      <c r="E828" s="4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1"/>
      <c r="C829" s="2"/>
      <c r="D829" s="4"/>
      <c r="E829" s="4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1"/>
      <c r="C830" s="2"/>
      <c r="D830" s="4"/>
      <c r="E830" s="4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1"/>
      <c r="C831" s="2"/>
      <c r="D831" s="4"/>
      <c r="E831" s="4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1"/>
      <c r="C832" s="2"/>
      <c r="D832" s="4"/>
      <c r="E832" s="4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1"/>
      <c r="C833" s="2"/>
      <c r="D833" s="4"/>
      <c r="E833" s="4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1"/>
      <c r="C834" s="2"/>
      <c r="D834" s="4"/>
      <c r="E834" s="4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1"/>
      <c r="C835" s="2"/>
      <c r="D835" s="4"/>
      <c r="E835" s="4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1"/>
      <c r="C836" s="2"/>
      <c r="D836" s="4"/>
      <c r="E836" s="4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1"/>
      <c r="C837" s="2"/>
      <c r="D837" s="4"/>
      <c r="E837" s="4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1"/>
      <c r="C838" s="2"/>
      <c r="D838" s="4"/>
      <c r="E838" s="4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1"/>
      <c r="C839" s="2"/>
      <c r="D839" s="4"/>
      <c r="E839" s="4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1"/>
      <c r="C840" s="2"/>
      <c r="D840" s="4"/>
      <c r="E840" s="4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1"/>
      <c r="C841" s="2"/>
      <c r="D841" s="4"/>
      <c r="E841" s="4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1"/>
      <c r="C842" s="2"/>
      <c r="D842" s="4"/>
      <c r="E842" s="4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1"/>
      <c r="C843" s="2"/>
      <c r="D843" s="4"/>
      <c r="E843" s="4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1"/>
      <c r="C844" s="2"/>
      <c r="D844" s="4"/>
      <c r="E844" s="4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1"/>
      <c r="C845" s="2"/>
      <c r="D845" s="4"/>
      <c r="E845" s="4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1"/>
      <c r="C846" s="2"/>
      <c r="D846" s="4"/>
      <c r="E846" s="4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1"/>
      <c r="C847" s="2"/>
      <c r="D847" s="4"/>
      <c r="E847" s="4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1"/>
      <c r="C848" s="2"/>
      <c r="D848" s="4"/>
      <c r="E848" s="4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1"/>
      <c r="C849" s="2"/>
      <c r="D849" s="4"/>
      <c r="E849" s="4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1"/>
      <c r="C850" s="2"/>
      <c r="D850" s="4"/>
      <c r="E850" s="4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1"/>
      <c r="C851" s="2"/>
      <c r="D851" s="4"/>
      <c r="E851" s="4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1"/>
      <c r="C852" s="2"/>
      <c r="D852" s="4"/>
      <c r="E852" s="4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1"/>
      <c r="C853" s="2"/>
      <c r="D853" s="4"/>
      <c r="E853" s="4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1"/>
      <c r="C854" s="2"/>
      <c r="D854" s="4"/>
      <c r="E854" s="4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1"/>
      <c r="C855" s="2"/>
      <c r="D855" s="4"/>
      <c r="E855" s="4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1"/>
      <c r="C856" s="2"/>
      <c r="D856" s="4"/>
      <c r="E856" s="4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1"/>
      <c r="C857" s="2"/>
      <c r="D857" s="4"/>
      <c r="E857" s="4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1"/>
      <c r="C858" s="2"/>
      <c r="D858" s="4"/>
      <c r="E858" s="4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1"/>
      <c r="C859" s="2"/>
      <c r="D859" s="4"/>
      <c r="E859" s="4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1"/>
      <c r="C860" s="2"/>
      <c r="D860" s="4"/>
      <c r="E860" s="4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1"/>
      <c r="C861" s="2"/>
      <c r="D861" s="4"/>
      <c r="E861" s="4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1"/>
      <c r="C862" s="2"/>
      <c r="D862" s="4"/>
      <c r="E862" s="4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1"/>
      <c r="C863" s="2"/>
      <c r="D863" s="4"/>
      <c r="E863" s="4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1"/>
      <c r="C864" s="2"/>
      <c r="D864" s="4"/>
      <c r="E864" s="4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1"/>
      <c r="C865" s="2"/>
      <c r="D865" s="4"/>
      <c r="E865" s="4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1"/>
      <c r="C866" s="2"/>
      <c r="D866" s="4"/>
      <c r="E866" s="4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1"/>
      <c r="C867" s="2"/>
      <c r="D867" s="4"/>
      <c r="E867" s="4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1"/>
      <c r="C868" s="2"/>
      <c r="D868" s="4"/>
      <c r="E868" s="4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1"/>
      <c r="C869" s="2"/>
      <c r="D869" s="4"/>
      <c r="E869" s="4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1"/>
      <c r="C870" s="2"/>
      <c r="D870" s="4"/>
      <c r="E870" s="4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1"/>
      <c r="C871" s="2"/>
      <c r="D871" s="4"/>
      <c r="E871" s="4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1"/>
      <c r="C872" s="2"/>
      <c r="D872" s="4"/>
      <c r="E872" s="4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1"/>
      <c r="C873" s="2"/>
      <c r="D873" s="4"/>
      <c r="E873" s="4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1"/>
      <c r="C874" s="2"/>
      <c r="D874" s="4"/>
      <c r="E874" s="4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1"/>
      <c r="C875" s="2"/>
      <c r="D875" s="4"/>
      <c r="E875" s="4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1"/>
      <c r="C876" s="2"/>
      <c r="D876" s="4"/>
      <c r="E876" s="4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1"/>
      <c r="C877" s="2"/>
      <c r="D877" s="4"/>
      <c r="E877" s="4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1"/>
      <c r="C878" s="2"/>
      <c r="D878" s="4"/>
      <c r="E878" s="4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1"/>
      <c r="C879" s="2"/>
      <c r="D879" s="4"/>
      <c r="E879" s="4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1"/>
      <c r="C880" s="2"/>
      <c r="D880" s="4"/>
      <c r="E880" s="4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1"/>
      <c r="C881" s="2"/>
      <c r="D881" s="4"/>
      <c r="E881" s="4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1"/>
      <c r="C882" s="2"/>
      <c r="D882" s="4"/>
      <c r="E882" s="4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1"/>
      <c r="C883" s="2"/>
      <c r="D883" s="4"/>
      <c r="E883" s="4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1"/>
      <c r="C884" s="2"/>
      <c r="D884" s="4"/>
      <c r="E884" s="4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1"/>
      <c r="C885" s="2"/>
      <c r="D885" s="4"/>
      <c r="E885" s="4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1"/>
      <c r="C886" s="2"/>
      <c r="D886" s="4"/>
      <c r="E886" s="4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1"/>
      <c r="C887" s="2"/>
      <c r="D887" s="4"/>
      <c r="E887" s="4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1"/>
      <c r="C888" s="2"/>
      <c r="D888" s="4"/>
      <c r="E888" s="4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1"/>
      <c r="C889" s="2"/>
      <c r="D889" s="4"/>
      <c r="E889" s="4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1"/>
      <c r="C890" s="2"/>
      <c r="D890" s="4"/>
      <c r="E890" s="4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1"/>
      <c r="C891" s="2"/>
      <c r="D891" s="4"/>
      <c r="E891" s="4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1"/>
      <c r="C892" s="2"/>
      <c r="D892" s="4"/>
      <c r="E892" s="4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1"/>
      <c r="C893" s="2"/>
      <c r="D893" s="4"/>
      <c r="E893" s="4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1"/>
      <c r="C894" s="2"/>
      <c r="D894" s="4"/>
      <c r="E894" s="4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1"/>
      <c r="C895" s="2"/>
      <c r="D895" s="4"/>
      <c r="E895" s="4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1"/>
      <c r="C896" s="2"/>
      <c r="D896" s="4"/>
      <c r="E896" s="4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1"/>
      <c r="C897" s="2"/>
      <c r="D897" s="4"/>
      <c r="E897" s="4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1"/>
      <c r="C898" s="2"/>
      <c r="D898" s="4"/>
      <c r="E898" s="4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1"/>
      <c r="C899" s="2"/>
      <c r="D899" s="4"/>
      <c r="E899" s="4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1"/>
      <c r="C900" s="2"/>
      <c r="D900" s="4"/>
      <c r="E900" s="4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1"/>
      <c r="C901" s="2"/>
      <c r="D901" s="4"/>
      <c r="E901" s="4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1"/>
      <c r="C902" s="2"/>
      <c r="D902" s="4"/>
      <c r="E902" s="4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1"/>
      <c r="C903" s="2"/>
      <c r="D903" s="4"/>
      <c r="E903" s="4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1"/>
      <c r="C904" s="2"/>
      <c r="D904" s="4"/>
      <c r="E904" s="4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1"/>
      <c r="C905" s="2"/>
      <c r="D905" s="4"/>
      <c r="E905" s="4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1"/>
      <c r="C906" s="2"/>
      <c r="D906" s="4"/>
      <c r="E906" s="4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1"/>
      <c r="C907" s="2"/>
      <c r="D907" s="4"/>
      <c r="E907" s="4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1"/>
      <c r="C908" s="2"/>
      <c r="D908" s="4"/>
      <c r="E908" s="4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1"/>
      <c r="C909" s="2"/>
      <c r="D909" s="4"/>
      <c r="E909" s="4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1"/>
      <c r="C910" s="2"/>
      <c r="D910" s="4"/>
      <c r="E910" s="4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1"/>
      <c r="C911" s="2"/>
      <c r="D911" s="4"/>
      <c r="E911" s="4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1"/>
      <c r="C912" s="2"/>
      <c r="D912" s="4"/>
      <c r="E912" s="4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1"/>
      <c r="C913" s="2"/>
      <c r="D913" s="4"/>
      <c r="E913" s="4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1"/>
      <c r="C914" s="2"/>
      <c r="D914" s="4"/>
      <c r="E914" s="4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1"/>
      <c r="C915" s="2"/>
      <c r="D915" s="4"/>
      <c r="E915" s="4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1"/>
      <c r="C916" s="2"/>
      <c r="D916" s="4"/>
      <c r="E916" s="4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1"/>
      <c r="C917" s="2"/>
      <c r="D917" s="4"/>
      <c r="E917" s="4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1"/>
      <c r="C918" s="2"/>
      <c r="D918" s="4"/>
      <c r="E918" s="4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1"/>
      <c r="C919" s="2"/>
      <c r="D919" s="4"/>
      <c r="E919" s="4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1"/>
      <c r="C920" s="2"/>
      <c r="D920" s="4"/>
      <c r="E920" s="4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1"/>
      <c r="C921" s="2"/>
      <c r="D921" s="4"/>
      <c r="E921" s="4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1"/>
      <c r="C922" s="2"/>
      <c r="D922" s="4"/>
      <c r="E922" s="4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1"/>
      <c r="C923" s="2"/>
      <c r="D923" s="4"/>
      <c r="E923" s="4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1"/>
      <c r="C924" s="2"/>
      <c r="D924" s="4"/>
      <c r="E924" s="4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1"/>
      <c r="C925" s="2"/>
      <c r="D925" s="4"/>
      <c r="E925" s="4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1"/>
      <c r="C926" s="2"/>
      <c r="D926" s="4"/>
      <c r="E926" s="4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1"/>
      <c r="C927" s="2"/>
      <c r="D927" s="4"/>
      <c r="E927" s="4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1"/>
      <c r="C928" s="2"/>
      <c r="D928" s="4"/>
      <c r="E928" s="4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1"/>
      <c r="C929" s="2"/>
      <c r="D929" s="4"/>
      <c r="E929" s="4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1"/>
      <c r="C930" s="2"/>
      <c r="D930" s="4"/>
      <c r="E930" s="4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1"/>
      <c r="C931" s="2"/>
      <c r="D931" s="4"/>
      <c r="E931" s="4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1"/>
      <c r="C932" s="2"/>
      <c r="D932" s="4"/>
      <c r="E932" s="4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1"/>
      <c r="C933" s="2"/>
      <c r="D933" s="4"/>
      <c r="E933" s="4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1"/>
      <c r="C934" s="2"/>
      <c r="D934" s="4"/>
      <c r="E934" s="4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1"/>
      <c r="C935" s="2"/>
      <c r="D935" s="4"/>
      <c r="E935" s="4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1"/>
      <c r="C936" s="2"/>
      <c r="D936" s="4"/>
      <c r="E936" s="4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1"/>
      <c r="C937" s="2"/>
      <c r="D937" s="4"/>
      <c r="E937" s="4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1"/>
      <c r="C938" s="2"/>
      <c r="D938" s="4"/>
      <c r="E938" s="4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1"/>
      <c r="C939" s="2"/>
      <c r="D939" s="4"/>
      <c r="E939" s="4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1"/>
      <c r="C940" s="2"/>
      <c r="D940" s="4"/>
      <c r="E940" s="4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1"/>
      <c r="C941" s="2"/>
      <c r="D941" s="4"/>
      <c r="E941" s="4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1"/>
      <c r="C942" s="2"/>
      <c r="D942" s="4"/>
      <c r="E942" s="4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1"/>
      <c r="C943" s="2"/>
      <c r="D943" s="4"/>
      <c r="E943" s="4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1"/>
      <c r="C944" s="2"/>
      <c r="D944" s="4"/>
      <c r="E944" s="4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1"/>
      <c r="C945" s="2"/>
      <c r="D945" s="4"/>
      <c r="E945" s="4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1"/>
      <c r="C946" s="2"/>
      <c r="D946" s="4"/>
      <c r="E946" s="4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1"/>
      <c r="C947" s="2"/>
      <c r="D947" s="4"/>
      <c r="E947" s="4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1"/>
      <c r="C948" s="2"/>
      <c r="D948" s="4"/>
      <c r="E948" s="4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1"/>
      <c r="C949" s="2"/>
      <c r="D949" s="4"/>
      <c r="E949" s="4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1"/>
      <c r="C950" s="2"/>
      <c r="D950" s="4"/>
      <c r="E950" s="4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1"/>
      <c r="C951" s="2"/>
      <c r="D951" s="4"/>
      <c r="E951" s="4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1"/>
      <c r="C952" s="2"/>
      <c r="D952" s="4"/>
      <c r="E952" s="4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1"/>
      <c r="C953" s="2"/>
      <c r="D953" s="4"/>
      <c r="E953" s="4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1"/>
      <c r="C954" s="2"/>
      <c r="D954" s="4"/>
      <c r="E954" s="4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1"/>
      <c r="C955" s="2"/>
      <c r="D955" s="4"/>
      <c r="E955" s="4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1"/>
      <c r="C956" s="2"/>
      <c r="D956" s="4"/>
      <c r="E956" s="4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1"/>
      <c r="C957" s="2"/>
      <c r="D957" s="4"/>
      <c r="E957" s="4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1"/>
      <c r="C958" s="2"/>
      <c r="D958" s="4"/>
      <c r="E958" s="4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1"/>
      <c r="C959" s="2"/>
      <c r="D959" s="4"/>
      <c r="E959" s="4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1"/>
      <c r="C960" s="2"/>
      <c r="D960" s="4"/>
      <c r="E960" s="4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1"/>
      <c r="C961" s="2"/>
      <c r="D961" s="4"/>
      <c r="E961" s="4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1"/>
      <c r="C962" s="2"/>
      <c r="D962" s="4"/>
      <c r="E962" s="4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1"/>
      <c r="C963" s="2"/>
      <c r="D963" s="4"/>
      <c r="E963" s="4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1"/>
      <c r="C964" s="2"/>
      <c r="D964" s="4"/>
      <c r="E964" s="4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1"/>
      <c r="C965" s="2"/>
      <c r="D965" s="4"/>
      <c r="E965" s="4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1"/>
      <c r="C966" s="2"/>
      <c r="D966" s="4"/>
      <c r="E966" s="4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1"/>
      <c r="C967" s="2"/>
      <c r="D967" s="4"/>
      <c r="E967" s="4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1"/>
      <c r="C968" s="2"/>
      <c r="D968" s="4"/>
      <c r="E968" s="4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1"/>
      <c r="C969" s="2"/>
      <c r="D969" s="4"/>
      <c r="E969" s="4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1"/>
      <c r="C970" s="2"/>
      <c r="D970" s="4"/>
      <c r="E970" s="4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1"/>
      <c r="C971" s="2"/>
      <c r="D971" s="4"/>
      <c r="E971" s="4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1"/>
      <c r="C972" s="2"/>
      <c r="D972" s="4"/>
      <c r="E972" s="4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1"/>
      <c r="C973" s="2"/>
      <c r="D973" s="4"/>
      <c r="E973" s="4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1"/>
      <c r="C974" s="2"/>
      <c r="D974" s="4"/>
      <c r="E974" s="4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1"/>
      <c r="C975" s="2"/>
      <c r="D975" s="4"/>
      <c r="E975" s="4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1"/>
      <c r="C976" s="2"/>
      <c r="D976" s="4"/>
      <c r="E976" s="4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1"/>
      <c r="C977" s="2"/>
      <c r="D977" s="4"/>
      <c r="E977" s="4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1"/>
      <c r="C978" s="2"/>
      <c r="D978" s="4"/>
      <c r="E978" s="4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1"/>
      <c r="C979" s="2"/>
      <c r="D979" s="4"/>
      <c r="E979" s="4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1"/>
      <c r="C980" s="2"/>
      <c r="D980" s="4"/>
      <c r="E980" s="4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1"/>
      <c r="C981" s="2"/>
      <c r="D981" s="4"/>
      <c r="E981" s="4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1"/>
      <c r="C982" s="2"/>
      <c r="D982" s="4"/>
      <c r="E982" s="4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1"/>
      <c r="C983" s="2"/>
      <c r="D983" s="4"/>
      <c r="E983" s="4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1"/>
      <c r="C984" s="2"/>
      <c r="D984" s="4"/>
      <c r="E984" s="4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1"/>
      <c r="C985" s="2"/>
      <c r="D985" s="4"/>
      <c r="E985" s="4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1"/>
      <c r="C986" s="2"/>
      <c r="D986" s="4"/>
      <c r="E986" s="4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1"/>
      <c r="C987" s="2"/>
      <c r="D987" s="4"/>
      <c r="E987" s="4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1"/>
      <c r="C988" s="2"/>
      <c r="D988" s="4"/>
      <c r="E988" s="4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1"/>
      <c r="C989" s="2"/>
      <c r="D989" s="4"/>
      <c r="E989" s="4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1"/>
      <c r="C990" s="2"/>
      <c r="D990" s="4"/>
      <c r="E990" s="4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1"/>
      <c r="C991" s="2"/>
      <c r="D991" s="4"/>
      <c r="E991" s="4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1"/>
      <c r="C992" s="2"/>
      <c r="D992" s="4"/>
      <c r="E992" s="4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1"/>
      <c r="C993" s="2"/>
      <c r="D993" s="4"/>
      <c r="E993" s="4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1"/>
      <c r="C994" s="2"/>
      <c r="D994" s="4"/>
      <c r="E994" s="4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1"/>
      <c r="C995" s="2"/>
      <c r="D995" s="4"/>
      <c r="E995" s="4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1"/>
      <c r="C996" s="2"/>
      <c r="D996" s="4"/>
      <c r="E996" s="4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1"/>
      <c r="C997" s="2"/>
      <c r="D997" s="4"/>
      <c r="E997" s="4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1"/>
      <c r="C998" s="2"/>
      <c r="D998" s="4"/>
      <c r="E998" s="4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1"/>
      <c r="C999" s="2"/>
      <c r="D999" s="4"/>
      <c r="E999" s="4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1"/>
      <c r="C1000" s="2"/>
      <c r="D1000" s="4"/>
      <c r="E1000" s="4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2">
    <dataValidation type="list" allowBlank="1" showErrorMessage="1" sqref="B16" xr:uid="{1AA144E3-F083-42A9-8CFB-EC25200219A3}">
      <formula1>Filieres</formula1>
    </dataValidation>
    <dataValidation type="list" allowBlank="1" showErrorMessage="1" sqref="B24" xr:uid="{6A5D49E0-D8F5-4547-A8C9-A24BFD134EC7}">
      <formula1>Specialite_M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67"/>
  <sheetViews>
    <sheetView tabSelected="1" workbookViewId="0">
      <selection activeCell="J14" sqref="J14:J24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customWidth="1"/>
    <col min="7" max="7" width="30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7" customWidth="1"/>
    <col min="13" max="13" width="5" bestFit="1" customWidth="1"/>
    <col min="14" max="15" width="5.375" customWidth="1"/>
    <col min="16" max="16" width="7.125" customWidth="1"/>
    <col min="17" max="17" width="7.25" customWidth="1"/>
    <col min="18" max="18" width="8" customWidth="1"/>
    <col min="19" max="19" width="9.75" customWidth="1"/>
    <col min="20" max="20" width="4.625" customWidth="1"/>
    <col min="21" max="27" width="9.625" customWidth="1"/>
  </cols>
  <sheetData>
    <row r="1" spans="1:27" ht="15" customHeight="1" x14ac:dyDescent="0.25">
      <c r="A1" s="7"/>
      <c r="B1" s="7"/>
      <c r="C1" s="109" t="s">
        <v>36</v>
      </c>
      <c r="D1" s="110"/>
      <c r="E1" s="110"/>
      <c r="F1" s="110"/>
      <c r="G1" s="111"/>
      <c r="H1" s="112" t="s">
        <v>37</v>
      </c>
      <c r="I1" s="113"/>
      <c r="J1" s="113"/>
      <c r="K1" s="113"/>
      <c r="L1" s="113"/>
      <c r="M1" s="114"/>
      <c r="N1" s="113"/>
      <c r="O1" s="113"/>
      <c r="P1" s="113"/>
      <c r="Q1" s="113"/>
      <c r="R1" s="113"/>
      <c r="S1" s="114"/>
      <c r="T1" s="8"/>
      <c r="U1" s="8"/>
      <c r="V1" s="8"/>
      <c r="W1" s="8"/>
      <c r="X1" s="8"/>
      <c r="Y1" s="8"/>
      <c r="Z1" s="8"/>
      <c r="AA1" s="8"/>
    </row>
    <row r="2" spans="1:27" ht="14.25" customHeight="1" x14ac:dyDescent="0.2">
      <c r="A2" s="9"/>
      <c r="B2" s="9"/>
      <c r="C2" s="14"/>
      <c r="D2" s="58" t="s">
        <v>38</v>
      </c>
      <c r="E2" s="18"/>
      <c r="F2" s="18"/>
      <c r="G2" s="18"/>
      <c r="H2" s="18"/>
      <c r="I2" s="18"/>
      <c r="J2" s="18"/>
      <c r="K2" s="14"/>
      <c r="L2" s="14"/>
      <c r="M2" s="59"/>
      <c r="N2" s="14"/>
      <c r="O2" s="14"/>
      <c r="P2" s="14"/>
      <c r="Q2" s="20"/>
      <c r="R2" s="14"/>
      <c r="S2" s="14"/>
      <c r="T2" s="8"/>
      <c r="U2" s="8"/>
      <c r="V2" s="8"/>
      <c r="W2" s="8"/>
      <c r="X2" s="8"/>
      <c r="Y2" s="8"/>
      <c r="Z2" s="8"/>
      <c r="AA2" s="8"/>
    </row>
    <row r="3" spans="1:27" ht="14.25" customHeight="1" x14ac:dyDescent="0.2">
      <c r="A3" s="9"/>
      <c r="B3" s="9"/>
      <c r="C3" s="14"/>
      <c r="D3" s="58" t="s">
        <v>78</v>
      </c>
      <c r="E3" s="18"/>
      <c r="F3" s="18"/>
      <c r="G3" s="18"/>
      <c r="H3" s="18"/>
      <c r="I3" s="18"/>
      <c r="J3" s="18"/>
      <c r="K3" s="14"/>
      <c r="L3" s="14"/>
      <c r="M3" s="59"/>
      <c r="N3" s="14"/>
      <c r="O3" s="14"/>
      <c r="P3" s="14"/>
      <c r="Q3" s="20"/>
      <c r="R3" s="14"/>
      <c r="S3" s="14"/>
      <c r="T3" s="8"/>
      <c r="U3" s="8"/>
      <c r="V3" s="8"/>
      <c r="W3" s="8"/>
      <c r="X3" s="8"/>
      <c r="Y3" s="8"/>
      <c r="Z3" s="8"/>
      <c r="AA3" s="8"/>
    </row>
    <row r="4" spans="1:27" ht="14.25" customHeight="1" x14ac:dyDescent="0.2">
      <c r="A4" s="9"/>
      <c r="B4" s="9"/>
      <c r="C4" s="14"/>
      <c r="D4" s="58" t="str">
        <f>"Déparement : "&amp;IF(I9="Sciences Agronomiques","Sciences Agronomiques","Sciences Biologiques")</f>
        <v>Déparement : Sciences Biologiques</v>
      </c>
      <c r="E4" s="18"/>
      <c r="F4" s="18"/>
      <c r="G4" s="14"/>
      <c r="H4" s="18"/>
      <c r="I4" s="18"/>
      <c r="J4" s="18"/>
      <c r="K4" s="14"/>
      <c r="L4" s="14"/>
      <c r="M4" s="59"/>
      <c r="N4" s="14"/>
      <c r="O4" s="14"/>
      <c r="P4" s="14"/>
      <c r="Q4" s="20"/>
      <c r="R4" s="14"/>
      <c r="S4" s="14"/>
      <c r="T4" s="8"/>
      <c r="U4" s="8"/>
      <c r="V4" s="8"/>
      <c r="W4" s="8"/>
      <c r="X4" s="8"/>
      <c r="Y4" s="8"/>
      <c r="Z4" s="8"/>
      <c r="AA4" s="8"/>
    </row>
    <row r="5" spans="1:27" ht="78" customHeight="1" x14ac:dyDescent="0.2">
      <c r="A5" s="115" t="s">
        <v>39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  <c r="N5" s="85"/>
      <c r="O5" s="85"/>
      <c r="P5" s="85"/>
      <c r="Q5" s="85"/>
      <c r="R5" s="85"/>
      <c r="S5" s="86"/>
      <c r="T5" s="8"/>
      <c r="U5" s="8"/>
      <c r="V5" s="8"/>
      <c r="W5" s="8"/>
      <c r="X5" s="8"/>
      <c r="Y5" s="8"/>
      <c r="Z5" s="8"/>
      <c r="AA5" s="8"/>
    </row>
    <row r="6" spans="1:27" ht="14.25" customHeight="1" x14ac:dyDescent="0.2">
      <c r="A6" s="9"/>
      <c r="B6" s="9"/>
      <c r="C6" s="9"/>
      <c r="D6" s="9"/>
      <c r="E6" s="9" t="s">
        <v>40</v>
      </c>
      <c r="F6" s="9"/>
      <c r="G6" s="12"/>
      <c r="H6" s="9"/>
      <c r="I6" s="9"/>
      <c r="J6" s="13"/>
      <c r="K6" s="9"/>
      <c r="L6" s="9"/>
      <c r="M6" s="40"/>
      <c r="N6" s="9"/>
      <c r="O6" s="9"/>
      <c r="P6" s="9"/>
      <c r="Q6" s="11"/>
      <c r="R6" s="9"/>
      <c r="S6" s="9"/>
      <c r="T6" s="8"/>
      <c r="U6" s="8"/>
      <c r="V6" s="8"/>
      <c r="W6" s="8"/>
      <c r="X6" s="8"/>
      <c r="Y6" s="8"/>
      <c r="Z6" s="8"/>
      <c r="AA6" s="8"/>
    </row>
    <row r="7" spans="1:27" ht="14.25" customHeight="1" x14ac:dyDescent="0.2">
      <c r="A7" s="14" t="str">
        <f>"Année Universitaire : "&amp;'Renseignement Etudiants'!B19</f>
        <v xml:space="preserve">Année Universitaire : </v>
      </c>
      <c r="B7" s="9"/>
      <c r="C7" s="9"/>
      <c r="D7" s="9"/>
      <c r="E7" s="9"/>
      <c r="F7" s="9"/>
      <c r="G7" s="9"/>
      <c r="H7" s="9"/>
      <c r="I7" s="9"/>
      <c r="J7" s="13"/>
      <c r="K7" s="9"/>
      <c r="L7" s="9"/>
      <c r="M7" s="40"/>
      <c r="N7" s="9"/>
      <c r="O7" s="9"/>
      <c r="P7" s="9"/>
      <c r="Q7" s="11"/>
      <c r="R7" s="9"/>
      <c r="S7" s="9"/>
      <c r="T7" s="8"/>
      <c r="U7" s="8"/>
      <c r="V7" s="8"/>
      <c r="W7" s="8"/>
      <c r="X7" s="8"/>
      <c r="Y7" s="8"/>
      <c r="Z7" s="8"/>
      <c r="AA7" s="8"/>
    </row>
    <row r="8" spans="1:27" ht="14.25" customHeight="1" x14ac:dyDescent="0.2">
      <c r="A8" s="14" t="str">
        <f>"Nom : "&amp;'Renseignement Etudiants'!B3</f>
        <v xml:space="preserve">Nom : </v>
      </c>
      <c r="B8" s="14"/>
      <c r="C8" s="15"/>
      <c r="D8" s="16"/>
      <c r="E8" s="15" t="str">
        <f>"Prénom : "&amp;'Renseignement Etudiants'!B4</f>
        <v xml:space="preserve">Prénom : </v>
      </c>
      <c r="F8" s="16"/>
      <c r="G8" s="17" t="s">
        <v>41</v>
      </c>
      <c r="H8" s="116">
        <f>'Renseignement Etudiants'!B5</f>
        <v>0</v>
      </c>
      <c r="I8" s="86"/>
      <c r="J8" s="84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85"/>
      <c r="L8" s="85"/>
      <c r="M8" s="86"/>
      <c r="N8" s="85"/>
      <c r="O8" s="85"/>
      <c r="P8" s="85"/>
      <c r="Q8" s="85"/>
      <c r="R8" s="85"/>
      <c r="S8" s="86"/>
      <c r="T8" s="16"/>
      <c r="U8" s="16"/>
      <c r="V8" s="16"/>
      <c r="W8" s="16"/>
      <c r="X8" s="16"/>
      <c r="Y8" s="16"/>
      <c r="Z8" s="16"/>
      <c r="AA8" s="16"/>
    </row>
    <row r="9" spans="1:27" ht="15" customHeight="1" x14ac:dyDescent="0.2">
      <c r="A9" s="14" t="str">
        <f>"N° Inscription : "&amp;'Renseignement Etudiants'!B9</f>
        <v xml:space="preserve">N° Inscription : </v>
      </c>
      <c r="B9" s="14"/>
      <c r="C9" s="14"/>
      <c r="D9" s="18"/>
      <c r="E9" s="14" t="s">
        <v>42</v>
      </c>
      <c r="F9" s="19"/>
      <c r="G9" s="14"/>
      <c r="H9" s="14" t="s">
        <v>43</v>
      </c>
      <c r="I9" s="15" t="str">
        <f>'Renseignement Etudiants'!B16</f>
        <v>Biologie</v>
      </c>
      <c r="J9" s="14"/>
      <c r="K9" s="14"/>
      <c r="L9" s="14"/>
      <c r="M9" s="59"/>
      <c r="N9" s="117" t="s">
        <v>44</v>
      </c>
      <c r="O9" s="86"/>
      <c r="P9" s="15" t="str">
        <f>'Renseignement Etudiants'!B20</f>
        <v>Microbiologie générale</v>
      </c>
      <c r="Q9" s="20"/>
      <c r="R9" s="14"/>
      <c r="S9" s="14"/>
      <c r="T9" s="19"/>
      <c r="U9" s="19"/>
      <c r="V9" s="19"/>
      <c r="W9" s="19"/>
      <c r="X9" s="19"/>
      <c r="Y9" s="19"/>
      <c r="Z9" s="19"/>
      <c r="AA9" s="19"/>
    </row>
    <row r="10" spans="1:27" ht="21.75" customHeight="1" x14ac:dyDescent="0.2">
      <c r="A10" s="9" t="s">
        <v>45</v>
      </c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60"/>
      <c r="N10" s="21"/>
      <c r="O10" s="21"/>
      <c r="P10" s="21"/>
      <c r="Q10" s="23"/>
      <c r="R10" s="24"/>
      <c r="S10" s="18" t="s">
        <v>46</v>
      </c>
      <c r="T10" s="8"/>
      <c r="U10" s="8"/>
      <c r="V10" s="8"/>
      <c r="W10" s="8"/>
      <c r="X10" s="8"/>
      <c r="Y10" s="8"/>
      <c r="Z10" s="8"/>
      <c r="AA10" s="8"/>
    </row>
    <row r="11" spans="1:27" ht="17.25" customHeight="1" x14ac:dyDescent="0.2">
      <c r="A11" s="118" t="s">
        <v>47</v>
      </c>
      <c r="B11" s="108" t="s">
        <v>48</v>
      </c>
      <c r="C11" s="102"/>
      <c r="D11" s="102"/>
      <c r="E11" s="73"/>
      <c r="F11" s="108" t="s">
        <v>49</v>
      </c>
      <c r="G11" s="102"/>
      <c r="H11" s="102"/>
      <c r="I11" s="73"/>
      <c r="J11" s="108" t="s">
        <v>50</v>
      </c>
      <c r="K11" s="102"/>
      <c r="L11" s="102"/>
      <c r="M11" s="102"/>
      <c r="N11" s="102"/>
      <c r="O11" s="102"/>
      <c r="P11" s="102"/>
      <c r="Q11" s="102"/>
      <c r="R11" s="102"/>
      <c r="S11" s="73"/>
      <c r="T11" s="25"/>
      <c r="U11" s="25"/>
      <c r="V11" s="25"/>
      <c r="W11" s="25"/>
      <c r="X11" s="25"/>
      <c r="Y11" s="25"/>
      <c r="Z11" s="25"/>
      <c r="AA11" s="25"/>
    </row>
    <row r="12" spans="1:27" ht="14.25" customHeight="1" x14ac:dyDescent="0.2">
      <c r="A12" s="83"/>
      <c r="B12" s="120" t="s">
        <v>51</v>
      </c>
      <c r="C12" s="99" t="s">
        <v>52</v>
      </c>
      <c r="D12" s="119" t="s">
        <v>53</v>
      </c>
      <c r="E12" s="99" t="s">
        <v>54</v>
      </c>
      <c r="F12" s="122" t="s">
        <v>55</v>
      </c>
      <c r="G12" s="123"/>
      <c r="H12" s="119" t="s">
        <v>53</v>
      </c>
      <c r="I12" s="99" t="s">
        <v>54</v>
      </c>
      <c r="J12" s="103" t="s">
        <v>56</v>
      </c>
      <c r="K12" s="104"/>
      <c r="L12" s="104"/>
      <c r="M12" s="105"/>
      <c r="N12" s="101" t="s">
        <v>57</v>
      </c>
      <c r="O12" s="102"/>
      <c r="P12" s="73"/>
      <c r="Q12" s="101" t="s">
        <v>58</v>
      </c>
      <c r="R12" s="102"/>
      <c r="S12" s="73"/>
      <c r="T12" s="25"/>
      <c r="U12" s="25"/>
      <c r="V12" s="25"/>
      <c r="W12" s="25"/>
      <c r="X12" s="25"/>
      <c r="Y12" s="25"/>
      <c r="Z12" s="25"/>
      <c r="AA12" s="25"/>
    </row>
    <row r="13" spans="1:27" ht="27" customHeight="1" x14ac:dyDescent="0.2">
      <c r="A13" s="100"/>
      <c r="B13" s="121"/>
      <c r="C13" s="100"/>
      <c r="D13" s="100"/>
      <c r="E13" s="100"/>
      <c r="F13" s="124"/>
      <c r="G13" s="125"/>
      <c r="H13" s="100"/>
      <c r="I13" s="100"/>
      <c r="J13" s="26" t="s">
        <v>59</v>
      </c>
      <c r="K13" s="27" t="s">
        <v>60</v>
      </c>
      <c r="L13" s="27" t="s">
        <v>61</v>
      </c>
      <c r="M13" s="57" t="s">
        <v>79</v>
      </c>
      <c r="N13" s="27" t="s">
        <v>59</v>
      </c>
      <c r="O13" s="27" t="s">
        <v>60</v>
      </c>
      <c r="P13" s="27" t="s">
        <v>61</v>
      </c>
      <c r="Q13" s="28" t="s">
        <v>59</v>
      </c>
      <c r="R13" s="27" t="s">
        <v>60</v>
      </c>
      <c r="S13" s="27" t="s">
        <v>61</v>
      </c>
      <c r="T13" s="25"/>
      <c r="U13" s="25"/>
      <c r="V13" s="25"/>
      <c r="W13" s="25"/>
      <c r="X13" s="25"/>
      <c r="Y13" s="25"/>
      <c r="Z13" s="25"/>
      <c r="AA13" s="25"/>
    </row>
    <row r="14" spans="1:27" ht="14.25" customHeight="1" x14ac:dyDescent="0.2">
      <c r="A14" s="95" t="s">
        <v>62</v>
      </c>
      <c r="B14" s="69" t="s">
        <v>63</v>
      </c>
      <c r="C14" s="69" t="s">
        <v>64</v>
      </c>
      <c r="D14" s="68">
        <f>IF(H14="","",SUM(H14:H14))</f>
        <v>8</v>
      </c>
      <c r="E14" s="68">
        <f>IF(I14="","",SUM(I14:I14))</f>
        <v>3</v>
      </c>
      <c r="F14" s="78" t="s">
        <v>82</v>
      </c>
      <c r="G14" s="79"/>
      <c r="H14" s="31">
        <v>8</v>
      </c>
      <c r="I14" s="31">
        <v>3</v>
      </c>
      <c r="J14" s="45"/>
      <c r="K14" s="32" t="str">
        <f t="shared" ref="K14:K24" si="0">IF(J14&gt;=10,H14,"")</f>
        <v/>
      </c>
      <c r="L14" s="63"/>
      <c r="M14" s="67"/>
      <c r="N14" s="70" t="str">
        <f>IF(AND(J14=""),"",(SUMPRODUCT(J14:J14,I14:I14)/SUM(I14:I14)))</f>
        <v/>
      </c>
      <c r="O14" s="68" t="str">
        <f>IF(N14="","",IF(N14&gt;=10,D14,IF(SUM(K14:K14)="","",SUM(K14:K14))))</f>
        <v/>
      </c>
      <c r="P14" s="68" t="str">
        <f>IF(ISBLANK(L14:L14),"",IF(AVERAGE(L14:L14)&lt;1,"Remplir les sessions",MAX(L14:L14)))</f>
        <v/>
      </c>
      <c r="Q14" s="98" t="str">
        <f>IFERROR(IF(SUMPRODUCT(N14:N18,E14:E18)=0,"",SUMPRODUCT(N14:N18,E14:E18))/SUM(E14:E18),"")</f>
        <v/>
      </c>
      <c r="R14" s="99" t="str">
        <f>IF(Q14="","",IF(OR(Q14&gt;=10,$D$25&gt;=10),30,IF(SUM(O14:O18)="","",SUM(O14:O18))))</f>
        <v/>
      </c>
      <c r="S14" s="99" t="str">
        <f>IFERROR(IF(ISBLANK(P14:P18),"",IF(AVERAGE(P14:P18)&lt;1,"Remplir les sessions",MAX(P14:P18))),"")</f>
        <v/>
      </c>
      <c r="T14" s="25"/>
      <c r="U14" s="25"/>
      <c r="V14" s="25"/>
      <c r="W14" s="25"/>
      <c r="X14" s="25"/>
      <c r="Y14" s="25"/>
      <c r="Z14" s="25"/>
      <c r="AA14" s="25"/>
    </row>
    <row r="15" spans="1:27" ht="14.25" customHeight="1" x14ac:dyDescent="0.2">
      <c r="A15" s="83"/>
      <c r="B15" s="69" t="s">
        <v>63</v>
      </c>
      <c r="C15" s="69" t="s">
        <v>64</v>
      </c>
      <c r="D15" s="68">
        <f>IF(H15="","",SUM(H15:H15))</f>
        <v>8</v>
      </c>
      <c r="E15" s="68">
        <f>IF(I15="","",SUM(I15:I15))</f>
        <v>3</v>
      </c>
      <c r="F15" s="80" t="s">
        <v>83</v>
      </c>
      <c r="G15" s="81"/>
      <c r="H15" s="31">
        <v>8</v>
      </c>
      <c r="I15" s="31">
        <v>3</v>
      </c>
      <c r="J15" s="45"/>
      <c r="K15" s="32" t="str">
        <f t="shared" si="0"/>
        <v/>
      </c>
      <c r="L15" s="63"/>
      <c r="M15" s="67"/>
      <c r="N15" s="70" t="str">
        <f>IF(AND(J15=""),"",(SUMPRODUCT(J15:J15,I15:I15)/SUM(I15:I15)))</f>
        <v/>
      </c>
      <c r="O15" s="68" t="str">
        <f>IF(N15="","",IF(N15&gt;=10,D15,IF(SUM(K15:K15)="","",SUM(K15:K15))))</f>
        <v/>
      </c>
      <c r="P15" s="68" t="str">
        <f>IF(ISBLANK(L15:L15),"",IF(AVERAGE(L15:L15)&lt;1,"Remplir les sessions",MAX(L15:L15)))</f>
        <v/>
      </c>
      <c r="Q15" s="83"/>
      <c r="R15" s="83"/>
      <c r="S15" s="83"/>
      <c r="T15" s="25"/>
      <c r="U15" s="25"/>
      <c r="V15" s="25"/>
      <c r="W15" s="25"/>
      <c r="X15" s="25"/>
      <c r="Y15" s="25"/>
      <c r="Z15" s="25"/>
      <c r="AA15" s="25"/>
    </row>
    <row r="16" spans="1:27" ht="14.25" customHeight="1" x14ac:dyDescent="0.2">
      <c r="A16" s="83"/>
      <c r="B16" s="89" t="s">
        <v>66</v>
      </c>
      <c r="C16" s="82" t="s">
        <v>67</v>
      </c>
      <c r="D16" s="82">
        <f>IF(H16="","",SUM(H16:H17))</f>
        <v>12</v>
      </c>
      <c r="E16" s="82">
        <f>IF(I16="","",SUM(I16:I17))</f>
        <v>5</v>
      </c>
      <c r="F16" s="76" t="s">
        <v>84</v>
      </c>
      <c r="G16" s="77"/>
      <c r="H16" s="31">
        <v>5</v>
      </c>
      <c r="I16" s="31">
        <v>2</v>
      </c>
      <c r="J16" s="45"/>
      <c r="K16" s="32" t="str">
        <f t="shared" si="0"/>
        <v/>
      </c>
      <c r="L16" s="63"/>
      <c r="M16" s="67"/>
      <c r="N16" s="106" t="str">
        <f>IF(AND(J16=""),"",(SUMPRODUCT(J16:J17,I16:I17)/SUM(I16:I17)))</f>
        <v/>
      </c>
      <c r="O16" s="82" t="str">
        <f>IF(N16="","",IF(N16&gt;=10,D16,IF(SUM(K16:K17)="","",SUM(K16:K17))))</f>
        <v/>
      </c>
      <c r="P16" s="82" t="str">
        <f>IF(ISBLANK(L16:L17),"",IF(AVERAGE(L16:L17)&lt;1,"Remplir les sessions",MAX(L16:L17)))</f>
        <v/>
      </c>
      <c r="Q16" s="83"/>
      <c r="R16" s="83"/>
      <c r="S16" s="83"/>
      <c r="T16" s="25"/>
      <c r="U16" s="33"/>
      <c r="V16" s="25"/>
      <c r="W16" s="25"/>
      <c r="X16" s="25"/>
      <c r="Y16" s="25"/>
      <c r="Z16" s="25"/>
      <c r="AA16" s="25"/>
    </row>
    <row r="17" spans="1:27" ht="14.25" customHeight="1" x14ac:dyDescent="0.2">
      <c r="A17" s="83"/>
      <c r="B17" s="90"/>
      <c r="C17" s="88"/>
      <c r="D17" s="83"/>
      <c r="E17" s="83"/>
      <c r="F17" s="76" t="s">
        <v>68</v>
      </c>
      <c r="G17" s="77"/>
      <c r="H17" s="32">
        <v>7</v>
      </c>
      <c r="I17" s="32">
        <v>3</v>
      </c>
      <c r="J17" s="45"/>
      <c r="K17" s="32" t="str">
        <f t="shared" si="0"/>
        <v/>
      </c>
      <c r="L17" s="63"/>
      <c r="M17" s="67"/>
      <c r="N17" s="107"/>
      <c r="O17" s="83"/>
      <c r="P17" s="83"/>
      <c r="Q17" s="83"/>
      <c r="R17" s="83"/>
      <c r="S17" s="83"/>
      <c r="T17" s="41"/>
      <c r="U17" s="71"/>
      <c r="V17" s="41"/>
      <c r="W17" s="41"/>
      <c r="X17" s="41"/>
      <c r="Y17" s="41"/>
      <c r="Z17" s="41"/>
      <c r="AA17" s="41"/>
    </row>
    <row r="18" spans="1:27" ht="14.25" customHeight="1" x14ac:dyDescent="0.2">
      <c r="A18" s="83"/>
      <c r="B18" s="69" t="s">
        <v>86</v>
      </c>
      <c r="C18" s="29" t="s">
        <v>87</v>
      </c>
      <c r="D18" s="30">
        <f>IF(H18="","",SUM(H18:H18))</f>
        <v>2</v>
      </c>
      <c r="E18" s="30">
        <f>IF(I18="","",SUM(I18:I18))</f>
        <v>1</v>
      </c>
      <c r="F18" s="78" t="s">
        <v>85</v>
      </c>
      <c r="G18" s="79"/>
      <c r="H18" s="31">
        <v>2</v>
      </c>
      <c r="I18" s="31">
        <v>1</v>
      </c>
      <c r="J18" s="45"/>
      <c r="K18" s="32" t="str">
        <f t="shared" si="0"/>
        <v/>
      </c>
      <c r="L18" s="63"/>
      <c r="M18" s="67"/>
      <c r="N18" s="65" t="str">
        <f>IF(AND(J18=""),"",(SUMPRODUCT(J18:J18,I18:I18)/SUM(I18:I18)))</f>
        <v/>
      </c>
      <c r="O18" s="30" t="str">
        <f>IF(N18="","",IF(N18&gt;=10,D18,IF(SUM(K18:K18)="","",SUM(K18:K18))))</f>
        <v/>
      </c>
      <c r="P18" s="30" t="str">
        <f>IF(ISBLANK(L18:L18),"",IF(AVERAGE(L18:L18)&lt;1,"Remplir les sessions",MAX(L18:L18)))</f>
        <v/>
      </c>
      <c r="Q18" s="83"/>
      <c r="R18" s="83"/>
      <c r="S18" s="83"/>
      <c r="T18" s="25"/>
      <c r="U18" s="33"/>
      <c r="V18" s="25"/>
      <c r="W18" s="25"/>
      <c r="X18" s="25"/>
      <c r="Y18" s="25"/>
      <c r="Z18" s="25"/>
      <c r="AA18" s="25"/>
    </row>
    <row r="19" spans="1:27" ht="14.25" customHeight="1" x14ac:dyDescent="0.2">
      <c r="A19" s="95" t="s">
        <v>71</v>
      </c>
      <c r="B19" s="89" t="s">
        <v>63</v>
      </c>
      <c r="C19" s="89" t="s">
        <v>64</v>
      </c>
      <c r="D19" s="82">
        <f>IF(H19="","",SUM(H19:H20))</f>
        <v>14</v>
      </c>
      <c r="E19" s="82">
        <f>IF(I19="","",SUM(I19:I20))</f>
        <v>8</v>
      </c>
      <c r="F19" s="80" t="s">
        <v>65</v>
      </c>
      <c r="G19" s="81"/>
      <c r="H19" s="32">
        <v>7</v>
      </c>
      <c r="I19" s="32">
        <v>4</v>
      </c>
      <c r="J19" s="45"/>
      <c r="K19" s="32" t="str">
        <f t="shared" si="0"/>
        <v/>
      </c>
      <c r="L19" s="63"/>
      <c r="M19" s="67"/>
      <c r="N19" s="106" t="str">
        <f>IF(AND(J19=""),"",(SUMPRODUCT(J19:J20,I19:I20)/SUM(I19:I20)))</f>
        <v/>
      </c>
      <c r="O19" s="82" t="str">
        <f>IF(N19="","",IF(N19&gt;=10,D19,IF(SUM(K19:K20)="","",SUM(K19:K20))))</f>
        <v/>
      </c>
      <c r="P19" s="82" t="str">
        <f>IF(ISBLANK(L19:L20),"",IF(AVERAGE(L19:L20)&lt;1,"Remplir les sessions",MAX(L19:L20)))</f>
        <v/>
      </c>
      <c r="Q19" s="98" t="str">
        <f>IFERROR(IF(SUMPRODUCT(N19:N24,E19:E24)=0,"",SUMPRODUCT(N19:N24,E19:E24))/SUM(E19:E24),"")</f>
        <v/>
      </c>
      <c r="R19" s="99" t="str">
        <f>IF(Q19="","",IF(OR(Q19&gt;=10,$D$25&gt;=10),30,IF(SUM(O19:O24)="","",SUM(O19:O24))))</f>
        <v/>
      </c>
      <c r="S19" s="99" t="str">
        <f>IFERROR(IF(ISBLANK(P19:P24),"",IF(AVERAGE(P19:P24)&lt;1,"Remplir les sessions",MAX(P19:P24))),"")</f>
        <v/>
      </c>
      <c r="T19" s="25"/>
      <c r="U19" s="25"/>
      <c r="V19" s="25"/>
      <c r="W19" s="25"/>
      <c r="X19" s="25"/>
      <c r="Y19" s="25"/>
      <c r="Z19" s="25"/>
      <c r="AA19" s="25"/>
    </row>
    <row r="20" spans="1:27" ht="14.25" customHeight="1" x14ac:dyDescent="0.2">
      <c r="A20" s="96"/>
      <c r="B20" s="92"/>
      <c r="C20" s="83"/>
      <c r="D20" s="83"/>
      <c r="E20" s="83"/>
      <c r="F20" s="78" t="s">
        <v>72</v>
      </c>
      <c r="G20" s="79"/>
      <c r="H20" s="32">
        <v>7</v>
      </c>
      <c r="I20" s="32">
        <v>4</v>
      </c>
      <c r="J20" s="45"/>
      <c r="K20" s="32" t="str">
        <f t="shared" si="0"/>
        <v/>
      </c>
      <c r="L20" s="63"/>
      <c r="M20" s="67"/>
      <c r="N20" s="107"/>
      <c r="O20" s="83"/>
      <c r="P20" s="83"/>
      <c r="Q20" s="83"/>
      <c r="R20" s="83"/>
      <c r="S20" s="83"/>
      <c r="T20" s="25"/>
      <c r="U20" s="25"/>
      <c r="V20" s="25"/>
      <c r="W20" s="25"/>
      <c r="X20" s="25"/>
      <c r="Y20" s="25"/>
      <c r="Z20" s="25"/>
      <c r="AA20" s="25"/>
    </row>
    <row r="21" spans="1:27" ht="14.25" customHeight="1" x14ac:dyDescent="0.2">
      <c r="A21" s="96"/>
      <c r="B21" s="89" t="s">
        <v>63</v>
      </c>
      <c r="C21" s="89" t="s">
        <v>64</v>
      </c>
      <c r="D21" s="82">
        <f>IF(H21="","",SUM(H21:H22))</f>
        <v>10</v>
      </c>
      <c r="E21" s="82">
        <f>IF(I21="","",SUM(I21:I22))</f>
        <v>6</v>
      </c>
      <c r="F21" s="78" t="s">
        <v>73</v>
      </c>
      <c r="G21" s="79"/>
      <c r="H21" s="32">
        <v>5</v>
      </c>
      <c r="I21" s="32">
        <v>3</v>
      </c>
      <c r="J21" s="45"/>
      <c r="K21" s="32" t="str">
        <f t="shared" si="0"/>
        <v/>
      </c>
      <c r="L21" s="63"/>
      <c r="M21" s="67"/>
      <c r="N21" s="106" t="str">
        <f>IF(AND(J21=""),"",(SUMPRODUCT(J21:J22,I21:I22)/SUM(I21:I22)))</f>
        <v/>
      </c>
      <c r="O21" s="82" t="str">
        <f>IF(N21="","",IF(N21&gt;=10,D21,IF(SUM(K21:K22)="","",SUM(K21:K22))))</f>
        <v/>
      </c>
      <c r="P21" s="82" t="str">
        <f>IF(ISBLANK(L21:L22),"",IF(AVERAGE(L21:L22)&lt;1,"Remplir les sessions",MAX(L21:L22)))</f>
        <v/>
      </c>
      <c r="Q21" s="83"/>
      <c r="R21" s="83"/>
      <c r="S21" s="83"/>
      <c r="T21" s="25"/>
      <c r="U21" s="25"/>
      <c r="V21" s="25"/>
      <c r="W21" s="25"/>
      <c r="X21" s="25"/>
      <c r="Y21" s="25"/>
      <c r="Z21" s="25"/>
      <c r="AA21" s="25"/>
    </row>
    <row r="22" spans="1:27" ht="14.25" customHeight="1" x14ac:dyDescent="0.2">
      <c r="A22" s="96"/>
      <c r="B22" s="92"/>
      <c r="C22" s="83"/>
      <c r="D22" s="83"/>
      <c r="E22" s="83"/>
      <c r="F22" s="93" t="s">
        <v>88</v>
      </c>
      <c r="G22" s="94"/>
      <c r="H22" s="32">
        <v>5</v>
      </c>
      <c r="I22" s="32">
        <v>3</v>
      </c>
      <c r="J22" s="45"/>
      <c r="K22" s="32" t="str">
        <f t="shared" si="0"/>
        <v/>
      </c>
      <c r="L22" s="63"/>
      <c r="M22" s="67"/>
      <c r="N22" s="107"/>
      <c r="O22" s="83"/>
      <c r="P22" s="83"/>
      <c r="Q22" s="83"/>
      <c r="R22" s="83"/>
      <c r="S22" s="83"/>
      <c r="T22" s="25"/>
      <c r="U22" s="25"/>
      <c r="V22" s="25"/>
      <c r="W22" s="25"/>
      <c r="X22" s="25"/>
      <c r="Y22" s="25"/>
      <c r="Z22" s="25"/>
      <c r="AA22" s="25"/>
    </row>
    <row r="23" spans="1:27" ht="14.25" customHeight="1" x14ac:dyDescent="0.2">
      <c r="A23" s="96"/>
      <c r="B23" s="69" t="s">
        <v>86</v>
      </c>
      <c r="C23" s="69" t="s">
        <v>87</v>
      </c>
      <c r="D23" s="44">
        <f>IF(H23="","",SUM(H23:H23))</f>
        <v>2</v>
      </c>
      <c r="E23" s="44">
        <f>IF(I23="","",SUM(I23:I23))</f>
        <v>1</v>
      </c>
      <c r="F23" s="78" t="s">
        <v>85</v>
      </c>
      <c r="G23" s="79"/>
      <c r="H23" s="44">
        <v>2</v>
      </c>
      <c r="I23" s="44">
        <v>1</v>
      </c>
      <c r="J23" s="46"/>
      <c r="K23" s="44" t="str">
        <f t="shared" ref="K23" si="1">IF(J23&gt;=10,H23,"")</f>
        <v/>
      </c>
      <c r="L23" s="64"/>
      <c r="M23" s="67"/>
      <c r="N23" s="66" t="str">
        <f>IF(AND(J23=""),"",(SUMPRODUCT(J23:J23,I23:I23)/SUM(I23:I23)))</f>
        <v/>
      </c>
      <c r="O23" s="44" t="str">
        <f>IF(N23="","",IF(N23&gt;=10,D23,IF(SUM(K23:K23)="","",SUM(K23:K23))))</f>
        <v/>
      </c>
      <c r="P23" s="44" t="str">
        <f>IF(ISBLANK(L23:L23),"",IF(AVERAGE(L23:L23)&lt;1,"Remplir les sessions",MAX(L23:L23)))</f>
        <v/>
      </c>
      <c r="Q23" s="83"/>
      <c r="R23" s="83"/>
      <c r="S23" s="83"/>
      <c r="T23" s="25"/>
      <c r="U23" s="25"/>
      <c r="V23" s="25"/>
      <c r="W23" s="25"/>
      <c r="X23" s="25"/>
      <c r="Y23" s="25"/>
      <c r="Z23" s="25"/>
      <c r="AA23" s="25"/>
    </row>
    <row r="24" spans="1:27" ht="14.25" customHeight="1" x14ac:dyDescent="0.2">
      <c r="A24" s="97"/>
      <c r="B24" s="43" t="s">
        <v>69</v>
      </c>
      <c r="C24" s="43" t="s">
        <v>70</v>
      </c>
      <c r="D24" s="44">
        <f>IF(H24="","",SUM(H24:H24))</f>
        <v>4</v>
      </c>
      <c r="E24" s="44">
        <f>IF(I24="","",SUM(I24:I24))</f>
        <v>2</v>
      </c>
      <c r="F24" s="78" t="s">
        <v>74</v>
      </c>
      <c r="G24" s="79"/>
      <c r="H24" s="44">
        <v>4</v>
      </c>
      <c r="I24" s="44">
        <v>2</v>
      </c>
      <c r="J24" s="46"/>
      <c r="K24" s="44" t="str">
        <f t="shared" si="0"/>
        <v/>
      </c>
      <c r="L24" s="64"/>
      <c r="M24" s="67"/>
      <c r="N24" s="66" t="str">
        <f>IF(AND(J24=""),"",(SUMPRODUCT(J24:J24,I24:I24)/SUM(I24:I24)))</f>
        <v/>
      </c>
      <c r="O24" s="44" t="str">
        <f>IF(N24="","",IF(N24&gt;=10,D24,IF(SUM(K24:K24)="","",SUM(K24:K24))))</f>
        <v/>
      </c>
      <c r="P24" s="44" t="str">
        <f>IF(ISBLANK(L24:L24),"",IF(AVERAGE(L24:L24)&lt;1,"Remplir les sessions",MAX(L24:L24)))</f>
        <v/>
      </c>
      <c r="Q24" s="127"/>
      <c r="R24" s="127"/>
      <c r="S24" s="127"/>
      <c r="T24" s="25"/>
      <c r="U24" s="25"/>
      <c r="V24" s="25"/>
      <c r="W24" s="25"/>
      <c r="X24" s="25"/>
      <c r="Y24" s="25"/>
      <c r="Z24" s="25"/>
      <c r="AA24" s="25"/>
    </row>
    <row r="25" spans="1:27" ht="30" customHeight="1" x14ac:dyDescent="0.2">
      <c r="A25" s="37"/>
      <c r="B25" s="38"/>
      <c r="C25" s="39" t="s">
        <v>75</v>
      </c>
      <c r="D25" s="87" t="str">
        <f>IF(AND(Q14="",Q19=""),"",(Q14*SUM(E14:E18)+Q19*SUM(E19:E24))/SUM(E14:E24))</f>
        <v/>
      </c>
      <c r="E25" s="86"/>
      <c r="F25" s="40"/>
      <c r="G25" s="91" t="str">
        <f>"Total des crédits cumulés pour l'année (S5+S6): "&amp;IF(SUM(R14,R19)&gt;=10,60,SUM(R14,R19))</f>
        <v>Total des crédits cumulés pour l'année (S5+S6): 0</v>
      </c>
      <c r="H25" s="86"/>
      <c r="I25" s="86"/>
      <c r="J25" s="40"/>
      <c r="K25" s="40"/>
      <c r="L25" s="41"/>
      <c r="M25" s="41"/>
      <c r="N25" s="40"/>
      <c r="O25" s="40"/>
      <c r="P25" s="34" t="str">
        <f>"Total des crédits dans le cursus : "&amp;IF(SUM(R14,R19)&gt;=10,180,120+SUM(R14,R19))</f>
        <v>Total des crédits dans le cursus : 120</v>
      </c>
      <c r="Q25" s="42"/>
      <c r="R25" s="40"/>
      <c r="S25" s="40"/>
      <c r="T25" s="25"/>
      <c r="U25" s="25"/>
      <c r="V25" s="25"/>
      <c r="W25" s="25"/>
      <c r="X25" s="25"/>
      <c r="Y25" s="25"/>
      <c r="Z25" s="25"/>
      <c r="AA25" s="25"/>
    </row>
    <row r="26" spans="1:27" ht="25.5" customHeight="1" x14ac:dyDescent="0.2">
      <c r="A26" s="25"/>
      <c r="B26" s="84" t="str">
        <f>"Décision du jury : Admis(e)/Session "&amp;IF(OR(S14="",S19=""),"",MAX(S14:S19))</f>
        <v xml:space="preserve">Décision du jury : Admis(e)/Session </v>
      </c>
      <c r="C26" s="85"/>
      <c r="D26" s="85"/>
      <c r="E26" s="86"/>
      <c r="F26" s="14"/>
      <c r="G26" s="9"/>
      <c r="H26" s="10"/>
      <c r="I26" s="9"/>
      <c r="J26" s="13"/>
      <c r="K26" s="21"/>
      <c r="L26" s="23"/>
      <c r="M26" s="61"/>
      <c r="N26" s="21"/>
      <c r="O26" s="21"/>
      <c r="P26" s="21"/>
      <c r="Q26" s="23"/>
      <c r="R26" s="21"/>
      <c r="S26" s="21"/>
      <c r="T26" s="25"/>
      <c r="U26" s="25"/>
      <c r="V26" s="25"/>
      <c r="W26" s="25"/>
      <c r="X26" s="25"/>
      <c r="Y26" s="25"/>
      <c r="Z26" s="25"/>
      <c r="AA26" s="25"/>
    </row>
    <row r="27" spans="1:27" ht="18" customHeight="1" x14ac:dyDescent="0.2">
      <c r="A27" s="21"/>
      <c r="B27" s="9"/>
      <c r="C27" s="9"/>
      <c r="D27" s="9"/>
      <c r="E27" s="9"/>
      <c r="F27" s="9"/>
      <c r="G27" s="9"/>
      <c r="H27" s="9"/>
      <c r="I27" s="9"/>
      <c r="J27" s="13"/>
      <c r="K27" s="25"/>
      <c r="L27" s="35"/>
      <c r="M27" s="62"/>
      <c r="N27" s="35"/>
      <c r="O27" s="128" t="s">
        <v>76</v>
      </c>
      <c r="P27" s="85"/>
      <c r="Q27" s="86"/>
      <c r="R27" s="129">
        <f ca="1">TODAY()</f>
        <v>44609</v>
      </c>
      <c r="S27" s="86"/>
      <c r="T27" s="25"/>
      <c r="U27" s="25"/>
      <c r="V27" s="25"/>
      <c r="W27" s="25"/>
      <c r="X27" s="25"/>
      <c r="Y27" s="25"/>
      <c r="Z27" s="25"/>
      <c r="AA27" s="25"/>
    </row>
    <row r="28" spans="1:27" ht="15" customHeight="1" x14ac:dyDescent="0.2">
      <c r="A28" s="9"/>
      <c r="B28" s="9"/>
      <c r="C28" s="9"/>
      <c r="D28" s="13"/>
      <c r="E28" s="9"/>
      <c r="F28" s="9"/>
      <c r="G28" s="9"/>
      <c r="H28" s="9"/>
      <c r="I28" s="9"/>
      <c r="J28" s="13"/>
      <c r="K28" s="25"/>
      <c r="L28" s="9"/>
      <c r="M28" s="40"/>
      <c r="N28" s="9"/>
      <c r="O28" s="126" t="s">
        <v>77</v>
      </c>
      <c r="P28" s="85"/>
      <c r="Q28" s="85"/>
      <c r="R28" s="85"/>
      <c r="S28" s="86"/>
      <c r="T28" s="25"/>
      <c r="U28" s="25"/>
      <c r="V28" s="25"/>
      <c r="W28" s="25"/>
      <c r="X28" s="25"/>
      <c r="Y28" s="25"/>
      <c r="Z28" s="25"/>
      <c r="AA28" s="25"/>
    </row>
    <row r="29" spans="1:27" ht="32.2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41"/>
      <c r="N29" s="25"/>
      <c r="O29" s="25"/>
      <c r="P29" s="25"/>
      <c r="Q29" s="36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14.2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1"/>
      <c r="N30" s="25"/>
      <c r="O30" s="25"/>
      <c r="P30" s="25"/>
      <c r="Q30" s="36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ht="14.2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1"/>
      <c r="N31" s="25"/>
      <c r="O31" s="25"/>
      <c r="P31" s="25"/>
      <c r="Q31" s="36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4.2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41"/>
      <c r="N32" s="25"/>
      <c r="O32" s="25"/>
      <c r="P32" s="25"/>
      <c r="Q32" s="36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4.2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41"/>
      <c r="N33" s="25"/>
      <c r="O33" s="25"/>
      <c r="P33" s="25"/>
      <c r="Q33" s="36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4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1"/>
      <c r="N34" s="25"/>
      <c r="O34" s="25"/>
      <c r="P34" s="25"/>
      <c r="Q34" s="36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4.2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1"/>
      <c r="N35" s="25"/>
      <c r="O35" s="25"/>
      <c r="P35" s="25"/>
      <c r="Q35" s="36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4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41"/>
      <c r="N36" s="25"/>
      <c r="O36" s="25"/>
      <c r="P36" s="25"/>
      <c r="Q36" s="36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4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1"/>
      <c r="N37" s="25"/>
      <c r="O37" s="25"/>
      <c r="P37" s="25"/>
      <c r="Q37" s="36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4.2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1"/>
      <c r="N38" s="25"/>
      <c r="O38" s="25"/>
      <c r="P38" s="25"/>
      <c r="Q38" s="36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4.2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1"/>
      <c r="N39" s="25"/>
      <c r="O39" s="25"/>
      <c r="P39" s="25"/>
      <c r="Q39" s="36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4.2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41"/>
      <c r="N40" s="25"/>
      <c r="O40" s="25"/>
      <c r="P40" s="25"/>
      <c r="Q40" s="36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14.2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41"/>
      <c r="N41" s="25"/>
      <c r="O41" s="25"/>
      <c r="P41" s="25"/>
      <c r="Q41" s="36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ht="14.2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41"/>
      <c r="N42" s="25"/>
      <c r="O42" s="25"/>
      <c r="P42" s="25"/>
      <c r="Q42" s="36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14.2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41"/>
      <c r="N43" s="25"/>
      <c r="O43" s="25"/>
      <c r="P43" s="25"/>
      <c r="Q43" s="36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14.2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41"/>
      <c r="N44" s="25"/>
      <c r="O44" s="25"/>
      <c r="P44" s="25"/>
      <c r="Q44" s="36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14.2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41"/>
      <c r="N45" s="25"/>
      <c r="O45" s="25"/>
      <c r="P45" s="25"/>
      <c r="Q45" s="36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ht="14.2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41"/>
      <c r="N46" s="25"/>
      <c r="O46" s="25"/>
      <c r="P46" s="25"/>
      <c r="Q46" s="36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4.2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41"/>
      <c r="N47" s="25"/>
      <c r="O47" s="25"/>
      <c r="P47" s="25"/>
      <c r="Q47" s="36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ht="14.2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41"/>
      <c r="N48" s="25"/>
      <c r="O48" s="25"/>
      <c r="P48" s="25"/>
      <c r="Q48" s="36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ht="14.2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41"/>
      <c r="N49" s="25"/>
      <c r="O49" s="25"/>
      <c r="P49" s="25"/>
      <c r="Q49" s="36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14.2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41"/>
      <c r="N50" s="25"/>
      <c r="O50" s="25"/>
      <c r="P50" s="25"/>
      <c r="Q50" s="36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14.2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41"/>
      <c r="N51" s="25"/>
      <c r="O51" s="25"/>
      <c r="P51" s="25"/>
      <c r="Q51" s="36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ht="14.2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41"/>
      <c r="N52" s="25"/>
      <c r="O52" s="25"/>
      <c r="P52" s="25"/>
      <c r="Q52" s="36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ht="14.2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41"/>
      <c r="N53" s="25"/>
      <c r="O53" s="25"/>
      <c r="P53" s="25"/>
      <c r="Q53" s="36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ht="14.2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41"/>
      <c r="N54" s="25"/>
      <c r="O54" s="25"/>
      <c r="P54" s="25"/>
      <c r="Q54" s="36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ht="14.2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41"/>
      <c r="N55" s="25"/>
      <c r="O55" s="25"/>
      <c r="P55" s="25"/>
      <c r="Q55" s="36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ht="14.2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41"/>
      <c r="N56" s="25"/>
      <c r="O56" s="25"/>
      <c r="P56" s="25"/>
      <c r="Q56" s="36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ht="14.2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41"/>
      <c r="N57" s="25"/>
      <c r="O57" s="25"/>
      <c r="P57" s="25"/>
      <c r="Q57" s="36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ht="14.2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41"/>
      <c r="N58" s="25"/>
      <c r="O58" s="25"/>
      <c r="P58" s="25"/>
      <c r="Q58" s="36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ht="14.2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41"/>
      <c r="N59" s="25"/>
      <c r="O59" s="25"/>
      <c r="P59" s="25"/>
      <c r="Q59" s="36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ht="14.2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41"/>
      <c r="N60" s="25"/>
      <c r="O60" s="25"/>
      <c r="P60" s="25"/>
      <c r="Q60" s="36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ht="14.2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41"/>
      <c r="N61" s="25"/>
      <c r="O61" s="25"/>
      <c r="P61" s="25"/>
      <c r="Q61" s="36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ht="14.2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41"/>
      <c r="N62" s="25"/>
      <c r="O62" s="25"/>
      <c r="P62" s="25"/>
      <c r="Q62" s="36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ht="14.2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41"/>
      <c r="N63" s="25"/>
      <c r="O63" s="25"/>
      <c r="P63" s="25"/>
      <c r="Q63" s="36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ht="14.2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41"/>
      <c r="N64" s="25"/>
      <c r="O64" s="25"/>
      <c r="P64" s="25"/>
      <c r="Q64" s="36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ht="14.2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41"/>
      <c r="N65" s="25"/>
      <c r="O65" s="25"/>
      <c r="P65" s="25"/>
      <c r="Q65" s="36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ht="14.2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41"/>
      <c r="N66" s="25"/>
      <c r="O66" s="25"/>
      <c r="P66" s="25"/>
      <c r="Q66" s="36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ht="14.2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41"/>
      <c r="N67" s="25"/>
      <c r="O67" s="25"/>
      <c r="P67" s="25"/>
      <c r="Q67" s="36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ht="14.2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41"/>
      <c r="N68" s="25"/>
      <c r="O68" s="25"/>
      <c r="P68" s="25"/>
      <c r="Q68" s="36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ht="14.2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41"/>
      <c r="N69" s="25"/>
      <c r="O69" s="25"/>
      <c r="P69" s="25"/>
      <c r="Q69" s="36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ht="14.2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41"/>
      <c r="N70" s="25"/>
      <c r="O70" s="25"/>
      <c r="P70" s="25"/>
      <c r="Q70" s="36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ht="14.2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41"/>
      <c r="N71" s="25"/>
      <c r="O71" s="25"/>
      <c r="P71" s="25"/>
      <c r="Q71" s="36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ht="14.2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41"/>
      <c r="N72" s="25"/>
      <c r="O72" s="25"/>
      <c r="P72" s="25"/>
      <c r="Q72" s="36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ht="14.2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41"/>
      <c r="N73" s="25"/>
      <c r="O73" s="25"/>
      <c r="P73" s="25"/>
      <c r="Q73" s="36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ht="14.2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41"/>
      <c r="N74" s="25"/>
      <c r="O74" s="25"/>
      <c r="P74" s="25"/>
      <c r="Q74" s="36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ht="14.2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41"/>
      <c r="N75" s="25"/>
      <c r="O75" s="25"/>
      <c r="P75" s="25"/>
      <c r="Q75" s="36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ht="14.2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41"/>
      <c r="N76" s="25"/>
      <c r="O76" s="25"/>
      <c r="P76" s="25"/>
      <c r="Q76" s="36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4.2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41"/>
      <c r="N77" s="25"/>
      <c r="O77" s="25"/>
      <c r="P77" s="25"/>
      <c r="Q77" s="36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ht="14.2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41"/>
      <c r="N78" s="25"/>
      <c r="O78" s="25"/>
      <c r="P78" s="25"/>
      <c r="Q78" s="36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ht="14.2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41"/>
      <c r="N79" s="25"/>
      <c r="O79" s="25"/>
      <c r="P79" s="25"/>
      <c r="Q79" s="36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ht="14.2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41"/>
      <c r="N80" s="25"/>
      <c r="O80" s="25"/>
      <c r="P80" s="25"/>
      <c r="Q80" s="36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ht="14.2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41"/>
      <c r="N81" s="25"/>
      <c r="O81" s="25"/>
      <c r="P81" s="25"/>
      <c r="Q81" s="36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ht="14.2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41"/>
      <c r="N82" s="25"/>
      <c r="O82" s="25"/>
      <c r="P82" s="25"/>
      <c r="Q82" s="36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ht="14.2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41"/>
      <c r="N83" s="25"/>
      <c r="O83" s="25"/>
      <c r="P83" s="25"/>
      <c r="Q83" s="36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ht="14.2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41"/>
      <c r="N84" s="25"/>
      <c r="O84" s="25"/>
      <c r="P84" s="25"/>
      <c r="Q84" s="36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ht="14.2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41"/>
      <c r="N85" s="25"/>
      <c r="O85" s="25"/>
      <c r="P85" s="25"/>
      <c r="Q85" s="36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ht="14.2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41"/>
      <c r="N86" s="25"/>
      <c r="O86" s="25"/>
      <c r="P86" s="25"/>
      <c r="Q86" s="36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ht="14.2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41"/>
      <c r="N87" s="25"/>
      <c r="O87" s="25"/>
      <c r="P87" s="25"/>
      <c r="Q87" s="36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ht="14.2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41"/>
      <c r="N88" s="25"/>
      <c r="O88" s="25"/>
      <c r="P88" s="25"/>
      <c r="Q88" s="36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ht="14.2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41"/>
      <c r="N89" s="25"/>
      <c r="O89" s="25"/>
      <c r="P89" s="25"/>
      <c r="Q89" s="36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ht="14.2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41"/>
      <c r="N90" s="25"/>
      <c r="O90" s="25"/>
      <c r="P90" s="25"/>
      <c r="Q90" s="36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ht="14.2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41"/>
      <c r="N91" s="25"/>
      <c r="O91" s="25"/>
      <c r="P91" s="25"/>
      <c r="Q91" s="36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ht="14.2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41"/>
      <c r="N92" s="25"/>
      <c r="O92" s="25"/>
      <c r="P92" s="25"/>
      <c r="Q92" s="36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ht="14.2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41"/>
      <c r="N93" s="25"/>
      <c r="O93" s="25"/>
      <c r="P93" s="25"/>
      <c r="Q93" s="36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ht="14.2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41"/>
      <c r="N94" s="25"/>
      <c r="O94" s="25"/>
      <c r="P94" s="25"/>
      <c r="Q94" s="36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ht="14.2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41"/>
      <c r="N95" s="25"/>
      <c r="O95" s="25"/>
      <c r="P95" s="25"/>
      <c r="Q95" s="36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ht="14.2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41"/>
      <c r="N96" s="25"/>
      <c r="O96" s="25"/>
      <c r="P96" s="25"/>
      <c r="Q96" s="36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ht="14.2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41"/>
      <c r="N97" s="25"/>
      <c r="O97" s="25"/>
      <c r="P97" s="25"/>
      <c r="Q97" s="36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ht="14.2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41"/>
      <c r="N98" s="25"/>
      <c r="O98" s="25"/>
      <c r="P98" s="25"/>
      <c r="Q98" s="36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ht="14.2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41"/>
      <c r="N99" s="25"/>
      <c r="O99" s="25"/>
      <c r="P99" s="25"/>
      <c r="Q99" s="36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ht="14.2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41"/>
      <c r="N100" s="25"/>
      <c r="O100" s="25"/>
      <c r="P100" s="25"/>
      <c r="Q100" s="36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ht="14.2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41"/>
      <c r="N101" s="25"/>
      <c r="O101" s="25"/>
      <c r="P101" s="25"/>
      <c r="Q101" s="36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ht="14.2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41"/>
      <c r="N102" s="25"/>
      <c r="O102" s="25"/>
      <c r="P102" s="25"/>
      <c r="Q102" s="36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ht="14.2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41"/>
      <c r="N103" s="25"/>
      <c r="O103" s="25"/>
      <c r="P103" s="25"/>
      <c r="Q103" s="36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ht="14.2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41"/>
      <c r="N104" s="25"/>
      <c r="O104" s="25"/>
      <c r="P104" s="25"/>
      <c r="Q104" s="36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ht="14.2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41"/>
      <c r="N105" s="25"/>
      <c r="O105" s="25"/>
      <c r="P105" s="25"/>
      <c r="Q105" s="36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ht="14.2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41"/>
      <c r="N106" s="25"/>
      <c r="O106" s="25"/>
      <c r="P106" s="25"/>
      <c r="Q106" s="36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ht="14.2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41"/>
      <c r="N107" s="25"/>
      <c r="O107" s="25"/>
      <c r="P107" s="25"/>
      <c r="Q107" s="36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ht="14.2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41"/>
      <c r="N108" s="25"/>
      <c r="O108" s="25"/>
      <c r="P108" s="25"/>
      <c r="Q108" s="36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4.2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41"/>
      <c r="N109" s="25"/>
      <c r="O109" s="25"/>
      <c r="P109" s="25"/>
      <c r="Q109" s="36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4.2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41"/>
      <c r="N110" s="25"/>
      <c r="O110" s="25"/>
      <c r="P110" s="25"/>
      <c r="Q110" s="36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4.2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41"/>
      <c r="N111" s="25"/>
      <c r="O111" s="25"/>
      <c r="P111" s="25"/>
      <c r="Q111" s="36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4.2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41"/>
      <c r="N112" s="25"/>
      <c r="O112" s="25"/>
      <c r="P112" s="25"/>
      <c r="Q112" s="36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4.2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41"/>
      <c r="N113" s="25"/>
      <c r="O113" s="25"/>
      <c r="P113" s="25"/>
      <c r="Q113" s="36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4.2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41"/>
      <c r="N114" s="25"/>
      <c r="O114" s="25"/>
      <c r="P114" s="25"/>
      <c r="Q114" s="36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ht="14.2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41"/>
      <c r="N115" s="25"/>
      <c r="O115" s="25"/>
      <c r="P115" s="25"/>
      <c r="Q115" s="36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ht="14.2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41"/>
      <c r="N116" s="25"/>
      <c r="O116" s="25"/>
      <c r="P116" s="25"/>
      <c r="Q116" s="36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ht="14.2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41"/>
      <c r="N117" s="25"/>
      <c r="O117" s="25"/>
      <c r="P117" s="25"/>
      <c r="Q117" s="36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ht="14.2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41"/>
      <c r="N118" s="25"/>
      <c r="O118" s="25"/>
      <c r="P118" s="25"/>
      <c r="Q118" s="36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14.2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41"/>
      <c r="N119" s="25"/>
      <c r="O119" s="25"/>
      <c r="P119" s="25"/>
      <c r="Q119" s="36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ht="14.2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41"/>
      <c r="N120" s="25"/>
      <c r="O120" s="25"/>
      <c r="P120" s="25"/>
      <c r="Q120" s="36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ht="14.2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41"/>
      <c r="N121" s="25"/>
      <c r="O121" s="25"/>
      <c r="P121" s="25"/>
      <c r="Q121" s="36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ht="14.2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41"/>
      <c r="N122" s="25"/>
      <c r="O122" s="25"/>
      <c r="P122" s="25"/>
      <c r="Q122" s="36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ht="14.2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41"/>
      <c r="N123" s="25"/>
      <c r="O123" s="25"/>
      <c r="P123" s="25"/>
      <c r="Q123" s="36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ht="14.2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41"/>
      <c r="N124" s="25"/>
      <c r="O124" s="25"/>
      <c r="P124" s="25"/>
      <c r="Q124" s="36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ht="14.2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41"/>
      <c r="N125" s="25"/>
      <c r="O125" s="25"/>
      <c r="P125" s="25"/>
      <c r="Q125" s="36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ht="14.2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41"/>
      <c r="N126" s="25"/>
      <c r="O126" s="25"/>
      <c r="P126" s="25"/>
      <c r="Q126" s="36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ht="14.2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41"/>
      <c r="N127" s="25"/>
      <c r="O127" s="25"/>
      <c r="P127" s="25"/>
      <c r="Q127" s="36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ht="14.2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41"/>
      <c r="N128" s="25"/>
      <c r="O128" s="25"/>
      <c r="P128" s="25"/>
      <c r="Q128" s="36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ht="14.2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41"/>
      <c r="N129" s="25"/>
      <c r="O129" s="25"/>
      <c r="P129" s="25"/>
      <c r="Q129" s="36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ht="14.2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41"/>
      <c r="N130" s="25"/>
      <c r="O130" s="25"/>
      <c r="P130" s="25"/>
      <c r="Q130" s="36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ht="14.2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41"/>
      <c r="N131" s="25"/>
      <c r="O131" s="25"/>
      <c r="P131" s="25"/>
      <c r="Q131" s="36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ht="14.2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41"/>
      <c r="N132" s="25"/>
      <c r="O132" s="25"/>
      <c r="P132" s="25"/>
      <c r="Q132" s="36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ht="14.2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41"/>
      <c r="N133" s="25"/>
      <c r="O133" s="25"/>
      <c r="P133" s="25"/>
      <c r="Q133" s="36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ht="14.2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41"/>
      <c r="N134" s="25"/>
      <c r="O134" s="25"/>
      <c r="P134" s="25"/>
      <c r="Q134" s="36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ht="14.2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41"/>
      <c r="N135" s="25"/>
      <c r="O135" s="25"/>
      <c r="P135" s="25"/>
      <c r="Q135" s="36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ht="14.2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41"/>
      <c r="N136" s="25"/>
      <c r="O136" s="25"/>
      <c r="P136" s="25"/>
      <c r="Q136" s="36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ht="14.2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41"/>
      <c r="N137" s="25"/>
      <c r="O137" s="25"/>
      <c r="P137" s="25"/>
      <c r="Q137" s="36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ht="14.2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41"/>
      <c r="N138" s="25"/>
      <c r="O138" s="25"/>
      <c r="P138" s="25"/>
      <c r="Q138" s="36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ht="14.2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41"/>
      <c r="N139" s="25"/>
      <c r="O139" s="25"/>
      <c r="P139" s="25"/>
      <c r="Q139" s="36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ht="14.2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41"/>
      <c r="N140" s="25"/>
      <c r="O140" s="25"/>
      <c r="P140" s="25"/>
      <c r="Q140" s="36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ht="14.2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41"/>
      <c r="N141" s="25"/>
      <c r="O141" s="25"/>
      <c r="P141" s="25"/>
      <c r="Q141" s="36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ht="14.2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41"/>
      <c r="N142" s="25"/>
      <c r="O142" s="25"/>
      <c r="P142" s="25"/>
      <c r="Q142" s="36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ht="14.2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41"/>
      <c r="N143" s="25"/>
      <c r="O143" s="25"/>
      <c r="P143" s="25"/>
      <c r="Q143" s="36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ht="14.2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41"/>
      <c r="N144" s="25"/>
      <c r="O144" s="25"/>
      <c r="P144" s="25"/>
      <c r="Q144" s="36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ht="14.2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41"/>
      <c r="N145" s="25"/>
      <c r="O145" s="25"/>
      <c r="P145" s="25"/>
      <c r="Q145" s="36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ht="14.2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41"/>
      <c r="N146" s="25"/>
      <c r="O146" s="25"/>
      <c r="P146" s="25"/>
      <c r="Q146" s="36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ht="14.2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41"/>
      <c r="N147" s="25"/>
      <c r="O147" s="25"/>
      <c r="P147" s="25"/>
      <c r="Q147" s="36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ht="14.2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41"/>
      <c r="N148" s="25"/>
      <c r="O148" s="25"/>
      <c r="P148" s="25"/>
      <c r="Q148" s="36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ht="14.2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41"/>
      <c r="N149" s="25"/>
      <c r="O149" s="25"/>
      <c r="P149" s="25"/>
      <c r="Q149" s="36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ht="14.2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41"/>
      <c r="N150" s="25"/>
      <c r="O150" s="25"/>
      <c r="P150" s="25"/>
      <c r="Q150" s="36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ht="14.2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41"/>
      <c r="N151" s="25"/>
      <c r="O151" s="25"/>
      <c r="P151" s="25"/>
      <c r="Q151" s="36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ht="14.2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41"/>
      <c r="N152" s="25"/>
      <c r="O152" s="25"/>
      <c r="P152" s="25"/>
      <c r="Q152" s="36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ht="14.2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41"/>
      <c r="N153" s="25"/>
      <c r="O153" s="25"/>
      <c r="P153" s="25"/>
      <c r="Q153" s="36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ht="14.2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41"/>
      <c r="N154" s="25"/>
      <c r="O154" s="25"/>
      <c r="P154" s="25"/>
      <c r="Q154" s="36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ht="14.2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41"/>
      <c r="N155" s="25"/>
      <c r="O155" s="25"/>
      <c r="P155" s="25"/>
      <c r="Q155" s="36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ht="14.2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41"/>
      <c r="N156" s="25"/>
      <c r="O156" s="25"/>
      <c r="P156" s="25"/>
      <c r="Q156" s="36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ht="14.2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41"/>
      <c r="N157" s="25"/>
      <c r="O157" s="25"/>
      <c r="P157" s="25"/>
      <c r="Q157" s="36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ht="14.2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41"/>
      <c r="N158" s="25"/>
      <c r="O158" s="25"/>
      <c r="P158" s="25"/>
      <c r="Q158" s="36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ht="14.2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41"/>
      <c r="N159" s="25"/>
      <c r="O159" s="25"/>
      <c r="P159" s="25"/>
      <c r="Q159" s="36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ht="14.2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41"/>
      <c r="N160" s="25"/>
      <c r="O160" s="25"/>
      <c r="P160" s="25"/>
      <c r="Q160" s="36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ht="14.2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41"/>
      <c r="N161" s="25"/>
      <c r="O161" s="25"/>
      <c r="P161" s="25"/>
      <c r="Q161" s="36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ht="14.2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41"/>
      <c r="N162" s="25"/>
      <c r="O162" s="25"/>
      <c r="P162" s="25"/>
      <c r="Q162" s="36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ht="14.2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41"/>
      <c r="N163" s="25"/>
      <c r="O163" s="25"/>
      <c r="P163" s="25"/>
      <c r="Q163" s="36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ht="14.2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41"/>
      <c r="N164" s="25"/>
      <c r="O164" s="25"/>
      <c r="P164" s="25"/>
      <c r="Q164" s="36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ht="14.2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41"/>
      <c r="N165" s="25"/>
      <c r="O165" s="25"/>
      <c r="P165" s="25"/>
      <c r="Q165" s="36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ht="14.2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41"/>
      <c r="N166" s="25"/>
      <c r="O166" s="25"/>
      <c r="P166" s="25"/>
      <c r="Q166" s="36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ht="14.2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41"/>
      <c r="N167" s="25"/>
      <c r="O167" s="25"/>
      <c r="P167" s="25"/>
      <c r="Q167" s="36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ht="14.2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41"/>
      <c r="N168" s="25"/>
      <c r="O168" s="25"/>
      <c r="P168" s="25"/>
      <c r="Q168" s="36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ht="14.2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41"/>
      <c r="N169" s="25"/>
      <c r="O169" s="25"/>
      <c r="P169" s="25"/>
      <c r="Q169" s="36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ht="14.2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41"/>
      <c r="N170" s="25"/>
      <c r="O170" s="25"/>
      <c r="P170" s="25"/>
      <c r="Q170" s="36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ht="14.2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41"/>
      <c r="N171" s="25"/>
      <c r="O171" s="25"/>
      <c r="P171" s="25"/>
      <c r="Q171" s="36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ht="14.2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41"/>
      <c r="N172" s="25"/>
      <c r="O172" s="25"/>
      <c r="P172" s="25"/>
      <c r="Q172" s="36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ht="14.2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41"/>
      <c r="N173" s="25"/>
      <c r="O173" s="25"/>
      <c r="P173" s="25"/>
      <c r="Q173" s="36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ht="14.2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41"/>
      <c r="N174" s="25"/>
      <c r="O174" s="25"/>
      <c r="P174" s="25"/>
      <c r="Q174" s="36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ht="14.2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41"/>
      <c r="N175" s="25"/>
      <c r="O175" s="25"/>
      <c r="P175" s="25"/>
      <c r="Q175" s="36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ht="14.2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41"/>
      <c r="N176" s="25"/>
      <c r="O176" s="25"/>
      <c r="P176" s="25"/>
      <c r="Q176" s="36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ht="14.2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41"/>
      <c r="N177" s="25"/>
      <c r="O177" s="25"/>
      <c r="P177" s="25"/>
      <c r="Q177" s="36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ht="14.2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41"/>
      <c r="N178" s="25"/>
      <c r="O178" s="25"/>
      <c r="P178" s="25"/>
      <c r="Q178" s="36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ht="14.2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41"/>
      <c r="N179" s="25"/>
      <c r="O179" s="25"/>
      <c r="P179" s="25"/>
      <c r="Q179" s="36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ht="14.2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41"/>
      <c r="N180" s="25"/>
      <c r="O180" s="25"/>
      <c r="P180" s="25"/>
      <c r="Q180" s="36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ht="14.2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41"/>
      <c r="N181" s="25"/>
      <c r="O181" s="25"/>
      <c r="P181" s="25"/>
      <c r="Q181" s="36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ht="14.2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41"/>
      <c r="N182" s="25"/>
      <c r="O182" s="25"/>
      <c r="P182" s="25"/>
      <c r="Q182" s="36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ht="14.2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41"/>
      <c r="N183" s="25"/>
      <c r="O183" s="25"/>
      <c r="P183" s="25"/>
      <c r="Q183" s="36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ht="14.2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41"/>
      <c r="N184" s="25"/>
      <c r="O184" s="25"/>
      <c r="P184" s="25"/>
      <c r="Q184" s="36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ht="14.2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41"/>
      <c r="N185" s="25"/>
      <c r="O185" s="25"/>
      <c r="P185" s="25"/>
      <c r="Q185" s="36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ht="14.2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41"/>
      <c r="N186" s="25"/>
      <c r="O186" s="25"/>
      <c r="P186" s="25"/>
      <c r="Q186" s="36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ht="14.2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41"/>
      <c r="N187" s="25"/>
      <c r="O187" s="25"/>
      <c r="P187" s="25"/>
      <c r="Q187" s="36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ht="14.2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41"/>
      <c r="N188" s="25"/>
      <c r="O188" s="25"/>
      <c r="P188" s="25"/>
      <c r="Q188" s="36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ht="14.2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41"/>
      <c r="N189" s="25"/>
      <c r="O189" s="25"/>
      <c r="P189" s="25"/>
      <c r="Q189" s="36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ht="14.2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41"/>
      <c r="N190" s="25"/>
      <c r="O190" s="25"/>
      <c r="P190" s="25"/>
      <c r="Q190" s="36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ht="14.2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41"/>
      <c r="N191" s="25"/>
      <c r="O191" s="25"/>
      <c r="P191" s="25"/>
      <c r="Q191" s="36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ht="14.2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41"/>
      <c r="N192" s="25"/>
      <c r="O192" s="25"/>
      <c r="P192" s="25"/>
      <c r="Q192" s="36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27" ht="14.2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41"/>
      <c r="N193" s="25"/>
      <c r="O193" s="25"/>
      <c r="P193" s="25"/>
      <c r="Q193" s="36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 spans="1:27" ht="14.2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41"/>
      <c r="N194" s="25"/>
      <c r="O194" s="25"/>
      <c r="P194" s="25"/>
      <c r="Q194" s="36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 spans="1:27" ht="14.2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41"/>
      <c r="N195" s="25"/>
      <c r="O195" s="25"/>
      <c r="P195" s="25"/>
      <c r="Q195" s="36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 spans="1:27" ht="14.2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41"/>
      <c r="N196" s="25"/>
      <c r="O196" s="25"/>
      <c r="P196" s="25"/>
      <c r="Q196" s="36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 spans="1:27" ht="14.2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41"/>
      <c r="N197" s="25"/>
      <c r="O197" s="25"/>
      <c r="P197" s="25"/>
      <c r="Q197" s="36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 spans="1:27" ht="14.2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41"/>
      <c r="N198" s="25"/>
      <c r="O198" s="25"/>
      <c r="P198" s="25"/>
      <c r="Q198" s="36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 spans="1:27" ht="14.2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41"/>
      <c r="N199" s="25"/>
      <c r="O199" s="25"/>
      <c r="P199" s="25"/>
      <c r="Q199" s="36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 spans="1:27" ht="14.2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41"/>
      <c r="N200" s="25"/>
      <c r="O200" s="25"/>
      <c r="P200" s="25"/>
      <c r="Q200" s="36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 spans="1:27" ht="14.2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41"/>
      <c r="N201" s="25"/>
      <c r="O201" s="25"/>
      <c r="P201" s="25"/>
      <c r="Q201" s="36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 spans="1:27" ht="14.2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41"/>
      <c r="N202" s="25"/>
      <c r="O202" s="25"/>
      <c r="P202" s="25"/>
      <c r="Q202" s="36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 spans="1:27" ht="14.2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41"/>
      <c r="N203" s="25"/>
      <c r="O203" s="25"/>
      <c r="P203" s="25"/>
      <c r="Q203" s="36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 spans="1:27" ht="14.2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41"/>
      <c r="N204" s="25"/>
      <c r="O204" s="25"/>
      <c r="P204" s="25"/>
      <c r="Q204" s="36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 spans="1:27" ht="14.2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41"/>
      <c r="N205" s="25"/>
      <c r="O205" s="25"/>
      <c r="P205" s="25"/>
      <c r="Q205" s="36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 spans="1:27" ht="14.2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41"/>
      <c r="N206" s="25"/>
      <c r="O206" s="25"/>
      <c r="P206" s="25"/>
      <c r="Q206" s="36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 spans="1:27" ht="14.2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41"/>
      <c r="N207" s="25"/>
      <c r="O207" s="25"/>
      <c r="P207" s="25"/>
      <c r="Q207" s="36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 spans="1:27" ht="14.2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41"/>
      <c r="N208" s="25"/>
      <c r="O208" s="25"/>
      <c r="P208" s="25"/>
      <c r="Q208" s="36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 spans="1:27" ht="14.2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41"/>
      <c r="N209" s="25"/>
      <c r="O209" s="25"/>
      <c r="P209" s="25"/>
      <c r="Q209" s="36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 spans="1:27" ht="14.2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41"/>
      <c r="N210" s="25"/>
      <c r="O210" s="25"/>
      <c r="P210" s="25"/>
      <c r="Q210" s="36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 spans="1:27" ht="14.2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41"/>
      <c r="N211" s="25"/>
      <c r="O211" s="25"/>
      <c r="P211" s="25"/>
      <c r="Q211" s="36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 spans="1:27" ht="14.2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41"/>
      <c r="N212" s="25"/>
      <c r="O212" s="25"/>
      <c r="P212" s="25"/>
      <c r="Q212" s="36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 spans="1:27" ht="14.2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41"/>
      <c r="N213" s="25"/>
      <c r="O213" s="25"/>
      <c r="P213" s="25"/>
      <c r="Q213" s="36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 spans="1:27" ht="14.2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41"/>
      <c r="N214" s="25"/>
      <c r="O214" s="25"/>
      <c r="P214" s="25"/>
      <c r="Q214" s="36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 spans="1:27" ht="14.2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41"/>
      <c r="N215" s="25"/>
      <c r="O215" s="25"/>
      <c r="P215" s="25"/>
      <c r="Q215" s="36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 spans="1:27" ht="14.2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41"/>
      <c r="N216" s="25"/>
      <c r="O216" s="25"/>
      <c r="P216" s="25"/>
      <c r="Q216" s="36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27" ht="14.2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41"/>
      <c r="N217" s="25"/>
      <c r="O217" s="25"/>
      <c r="P217" s="25"/>
      <c r="Q217" s="36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27" ht="14.2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41"/>
      <c r="N218" s="25"/>
      <c r="O218" s="25"/>
      <c r="P218" s="25"/>
      <c r="Q218" s="36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27" ht="14.2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41"/>
      <c r="N219" s="25"/>
      <c r="O219" s="25"/>
      <c r="P219" s="25"/>
      <c r="Q219" s="36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27" ht="14.2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41"/>
      <c r="N220" s="25"/>
      <c r="O220" s="25"/>
      <c r="P220" s="25"/>
      <c r="Q220" s="36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27" ht="14.2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41"/>
      <c r="N221" s="25"/>
      <c r="O221" s="25"/>
      <c r="P221" s="25"/>
      <c r="Q221" s="36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27" ht="14.2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41"/>
      <c r="N222" s="25"/>
      <c r="O222" s="25"/>
      <c r="P222" s="25"/>
      <c r="Q222" s="36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27" ht="14.2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41"/>
      <c r="N223" s="25"/>
      <c r="O223" s="25"/>
      <c r="P223" s="25"/>
      <c r="Q223" s="36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27" ht="14.2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41"/>
      <c r="N224" s="25"/>
      <c r="O224" s="25"/>
      <c r="P224" s="25"/>
      <c r="Q224" s="36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ht="14.2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41"/>
      <c r="N225" s="25"/>
      <c r="O225" s="25"/>
      <c r="P225" s="25"/>
      <c r="Q225" s="36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ht="14.2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41"/>
      <c r="N226" s="25"/>
      <c r="O226" s="25"/>
      <c r="P226" s="25"/>
      <c r="Q226" s="36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ht="14.2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41"/>
      <c r="N227" s="25"/>
      <c r="O227" s="25"/>
      <c r="P227" s="25"/>
      <c r="Q227" s="36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ht="14.2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41"/>
      <c r="N228" s="25"/>
      <c r="O228" s="25"/>
      <c r="P228" s="25"/>
      <c r="Q228" s="36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ht="14.2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41"/>
      <c r="N229" s="25"/>
      <c r="O229" s="25"/>
      <c r="P229" s="25"/>
      <c r="Q229" s="36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ht="14.2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41"/>
      <c r="N230" s="25"/>
      <c r="O230" s="25"/>
      <c r="P230" s="25"/>
      <c r="Q230" s="36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ht="14.2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41"/>
      <c r="N231" s="25"/>
      <c r="O231" s="25"/>
      <c r="P231" s="25"/>
      <c r="Q231" s="36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ht="14.2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41"/>
      <c r="N232" s="25"/>
      <c r="O232" s="25"/>
      <c r="P232" s="25"/>
      <c r="Q232" s="36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ht="14.2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41"/>
      <c r="N233" s="25"/>
      <c r="O233" s="25"/>
      <c r="P233" s="25"/>
      <c r="Q233" s="36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ht="14.2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41"/>
      <c r="N234" s="25"/>
      <c r="O234" s="25"/>
      <c r="P234" s="25"/>
      <c r="Q234" s="36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ht="14.2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41"/>
      <c r="N235" s="25"/>
      <c r="O235" s="25"/>
      <c r="P235" s="25"/>
      <c r="Q235" s="36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ht="14.2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41"/>
      <c r="N236" s="25"/>
      <c r="O236" s="25"/>
      <c r="P236" s="25"/>
      <c r="Q236" s="36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ht="14.2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41"/>
      <c r="N237" s="25"/>
      <c r="O237" s="25"/>
      <c r="P237" s="25"/>
      <c r="Q237" s="36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ht="14.2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41"/>
      <c r="N238" s="25"/>
      <c r="O238" s="25"/>
      <c r="P238" s="25"/>
      <c r="Q238" s="36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ht="14.2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41"/>
      <c r="N239" s="25"/>
      <c r="O239" s="25"/>
      <c r="P239" s="25"/>
      <c r="Q239" s="36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ht="14.2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41"/>
      <c r="N240" s="25"/>
      <c r="O240" s="25"/>
      <c r="P240" s="25"/>
      <c r="Q240" s="36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ht="14.2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41"/>
      <c r="N241" s="25"/>
      <c r="O241" s="25"/>
      <c r="P241" s="25"/>
      <c r="Q241" s="36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ht="14.2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41"/>
      <c r="N242" s="25"/>
      <c r="O242" s="25"/>
      <c r="P242" s="25"/>
      <c r="Q242" s="36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ht="14.2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41"/>
      <c r="N243" s="25"/>
      <c r="O243" s="25"/>
      <c r="P243" s="25"/>
      <c r="Q243" s="36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ht="14.2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41"/>
      <c r="N244" s="25"/>
      <c r="O244" s="25"/>
      <c r="P244" s="25"/>
      <c r="Q244" s="36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ht="14.2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41"/>
      <c r="N245" s="25"/>
      <c r="O245" s="25"/>
      <c r="P245" s="25"/>
      <c r="Q245" s="36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ht="14.2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41"/>
      <c r="N246" s="25"/>
      <c r="O246" s="25"/>
      <c r="P246" s="25"/>
      <c r="Q246" s="36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ht="14.2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41"/>
      <c r="N247" s="25"/>
      <c r="O247" s="25"/>
      <c r="P247" s="25"/>
      <c r="Q247" s="36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ht="14.2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41"/>
      <c r="N248" s="25"/>
      <c r="O248" s="25"/>
      <c r="P248" s="25"/>
      <c r="Q248" s="36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ht="14.2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41"/>
      <c r="N249" s="25"/>
      <c r="O249" s="25"/>
      <c r="P249" s="25"/>
      <c r="Q249" s="36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ht="14.2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41"/>
      <c r="N250" s="25"/>
      <c r="O250" s="25"/>
      <c r="P250" s="25"/>
      <c r="Q250" s="36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ht="14.2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41"/>
      <c r="N251" s="25"/>
      <c r="O251" s="25"/>
      <c r="P251" s="25"/>
      <c r="Q251" s="36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ht="14.2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41"/>
      <c r="N252" s="25"/>
      <c r="O252" s="25"/>
      <c r="P252" s="25"/>
      <c r="Q252" s="36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ht="14.2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41"/>
      <c r="N253" s="25"/>
      <c r="O253" s="25"/>
      <c r="P253" s="25"/>
      <c r="Q253" s="36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ht="14.2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41"/>
      <c r="N254" s="25"/>
      <c r="O254" s="25"/>
      <c r="P254" s="25"/>
      <c r="Q254" s="36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ht="14.2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41"/>
      <c r="N255" s="25"/>
      <c r="O255" s="25"/>
      <c r="P255" s="25"/>
      <c r="Q255" s="36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ht="14.2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41"/>
      <c r="N256" s="25"/>
      <c r="O256" s="25"/>
      <c r="P256" s="25"/>
      <c r="Q256" s="36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ht="14.2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41"/>
      <c r="N257" s="25"/>
      <c r="O257" s="25"/>
      <c r="P257" s="25"/>
      <c r="Q257" s="36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ht="14.2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41"/>
      <c r="N258" s="25"/>
      <c r="O258" s="25"/>
      <c r="P258" s="25"/>
      <c r="Q258" s="36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ht="14.2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41"/>
      <c r="N259" s="25"/>
      <c r="O259" s="25"/>
      <c r="P259" s="25"/>
      <c r="Q259" s="36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ht="14.2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41"/>
      <c r="N260" s="25"/>
      <c r="O260" s="25"/>
      <c r="P260" s="25"/>
      <c r="Q260" s="36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ht="14.2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41"/>
      <c r="N261" s="25"/>
      <c r="O261" s="25"/>
      <c r="P261" s="25"/>
      <c r="Q261" s="36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ht="14.2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41"/>
      <c r="N262" s="25"/>
      <c r="O262" s="25"/>
      <c r="P262" s="25"/>
      <c r="Q262" s="36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ht="14.2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41"/>
      <c r="N263" s="25"/>
      <c r="O263" s="25"/>
      <c r="P263" s="25"/>
      <c r="Q263" s="36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ht="14.2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41"/>
      <c r="N264" s="25"/>
      <c r="O264" s="25"/>
      <c r="P264" s="25"/>
      <c r="Q264" s="36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ht="14.2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41"/>
      <c r="N265" s="25"/>
      <c r="O265" s="25"/>
      <c r="P265" s="25"/>
      <c r="Q265" s="36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ht="14.2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41"/>
      <c r="N266" s="25"/>
      <c r="O266" s="25"/>
      <c r="P266" s="25"/>
      <c r="Q266" s="36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ht="14.2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41"/>
      <c r="N267" s="25"/>
      <c r="O267" s="25"/>
      <c r="P267" s="25"/>
      <c r="Q267" s="36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ht="14.2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41"/>
      <c r="N268" s="25"/>
      <c r="O268" s="25"/>
      <c r="P268" s="25"/>
      <c r="Q268" s="36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ht="14.2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41"/>
      <c r="N269" s="25"/>
      <c r="O269" s="25"/>
      <c r="P269" s="25"/>
      <c r="Q269" s="36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ht="14.2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41"/>
      <c r="N270" s="25"/>
      <c r="O270" s="25"/>
      <c r="P270" s="25"/>
      <c r="Q270" s="36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ht="14.2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41"/>
      <c r="N271" s="25"/>
      <c r="O271" s="25"/>
      <c r="P271" s="25"/>
      <c r="Q271" s="36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ht="14.2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41"/>
      <c r="N272" s="25"/>
      <c r="O272" s="25"/>
      <c r="P272" s="25"/>
      <c r="Q272" s="36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ht="14.2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41"/>
      <c r="N273" s="25"/>
      <c r="O273" s="25"/>
      <c r="P273" s="25"/>
      <c r="Q273" s="36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ht="14.2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41"/>
      <c r="N274" s="25"/>
      <c r="O274" s="25"/>
      <c r="P274" s="25"/>
      <c r="Q274" s="36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ht="14.2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41"/>
      <c r="N275" s="25"/>
      <c r="O275" s="25"/>
      <c r="P275" s="25"/>
      <c r="Q275" s="36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ht="14.2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41"/>
      <c r="N276" s="25"/>
      <c r="O276" s="25"/>
      <c r="P276" s="25"/>
      <c r="Q276" s="36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ht="14.2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41"/>
      <c r="N277" s="25"/>
      <c r="O277" s="25"/>
      <c r="P277" s="25"/>
      <c r="Q277" s="36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ht="14.2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41"/>
      <c r="N278" s="25"/>
      <c r="O278" s="25"/>
      <c r="P278" s="25"/>
      <c r="Q278" s="36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ht="14.2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41"/>
      <c r="N279" s="25"/>
      <c r="O279" s="25"/>
      <c r="P279" s="25"/>
      <c r="Q279" s="36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ht="14.2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41"/>
      <c r="N280" s="25"/>
      <c r="O280" s="25"/>
      <c r="P280" s="25"/>
      <c r="Q280" s="36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ht="14.2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41"/>
      <c r="N281" s="25"/>
      <c r="O281" s="25"/>
      <c r="P281" s="25"/>
      <c r="Q281" s="36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ht="14.2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41"/>
      <c r="N282" s="25"/>
      <c r="O282" s="25"/>
      <c r="P282" s="25"/>
      <c r="Q282" s="36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ht="14.2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41"/>
      <c r="N283" s="25"/>
      <c r="O283" s="25"/>
      <c r="P283" s="25"/>
      <c r="Q283" s="36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ht="14.2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41"/>
      <c r="N284" s="25"/>
      <c r="O284" s="25"/>
      <c r="P284" s="25"/>
      <c r="Q284" s="36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ht="14.2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41"/>
      <c r="N285" s="25"/>
      <c r="O285" s="25"/>
      <c r="P285" s="25"/>
      <c r="Q285" s="36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ht="14.2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41"/>
      <c r="N286" s="25"/>
      <c r="O286" s="25"/>
      <c r="P286" s="25"/>
      <c r="Q286" s="36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ht="14.2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41"/>
      <c r="N287" s="25"/>
      <c r="O287" s="25"/>
      <c r="P287" s="25"/>
      <c r="Q287" s="36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ht="14.2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41"/>
      <c r="N288" s="25"/>
      <c r="O288" s="25"/>
      <c r="P288" s="25"/>
      <c r="Q288" s="36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ht="14.2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41"/>
      <c r="N289" s="25"/>
      <c r="O289" s="25"/>
      <c r="P289" s="25"/>
      <c r="Q289" s="36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ht="14.2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41"/>
      <c r="N290" s="25"/>
      <c r="O290" s="25"/>
      <c r="P290" s="25"/>
      <c r="Q290" s="36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ht="14.2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41"/>
      <c r="N291" s="25"/>
      <c r="O291" s="25"/>
      <c r="P291" s="25"/>
      <c r="Q291" s="36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ht="14.2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41"/>
      <c r="N292" s="25"/>
      <c r="O292" s="25"/>
      <c r="P292" s="25"/>
      <c r="Q292" s="36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ht="14.2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41"/>
      <c r="N293" s="25"/>
      <c r="O293" s="25"/>
      <c r="P293" s="25"/>
      <c r="Q293" s="36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ht="14.2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41"/>
      <c r="N294" s="25"/>
      <c r="O294" s="25"/>
      <c r="P294" s="25"/>
      <c r="Q294" s="36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ht="14.2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41"/>
      <c r="N295" s="25"/>
      <c r="O295" s="25"/>
      <c r="P295" s="25"/>
      <c r="Q295" s="36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ht="14.2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41"/>
      <c r="N296" s="25"/>
      <c r="O296" s="25"/>
      <c r="P296" s="25"/>
      <c r="Q296" s="36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ht="14.2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41"/>
      <c r="N297" s="25"/>
      <c r="O297" s="25"/>
      <c r="P297" s="25"/>
      <c r="Q297" s="36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ht="14.2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41"/>
      <c r="N298" s="25"/>
      <c r="O298" s="25"/>
      <c r="P298" s="25"/>
      <c r="Q298" s="36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ht="14.2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41"/>
      <c r="N299" s="25"/>
      <c r="O299" s="25"/>
      <c r="P299" s="25"/>
      <c r="Q299" s="36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ht="14.2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41"/>
      <c r="N300" s="25"/>
      <c r="O300" s="25"/>
      <c r="P300" s="25"/>
      <c r="Q300" s="36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ht="14.2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41"/>
      <c r="N301" s="25"/>
      <c r="O301" s="25"/>
      <c r="P301" s="25"/>
      <c r="Q301" s="36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ht="14.2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41"/>
      <c r="N302" s="25"/>
      <c r="O302" s="25"/>
      <c r="P302" s="25"/>
      <c r="Q302" s="36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ht="14.2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41"/>
      <c r="N303" s="25"/>
      <c r="O303" s="25"/>
      <c r="P303" s="25"/>
      <c r="Q303" s="36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ht="14.2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41"/>
      <c r="N304" s="25"/>
      <c r="O304" s="25"/>
      <c r="P304" s="25"/>
      <c r="Q304" s="36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ht="14.2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41"/>
      <c r="N305" s="25"/>
      <c r="O305" s="25"/>
      <c r="P305" s="25"/>
      <c r="Q305" s="36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14.2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41"/>
      <c r="N306" s="25"/>
      <c r="O306" s="25"/>
      <c r="P306" s="25"/>
      <c r="Q306" s="36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ht="14.2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41"/>
      <c r="N307" s="25"/>
      <c r="O307" s="25"/>
      <c r="P307" s="25"/>
      <c r="Q307" s="36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ht="14.2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41"/>
      <c r="N308" s="25"/>
      <c r="O308" s="25"/>
      <c r="P308" s="25"/>
      <c r="Q308" s="36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ht="14.2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41"/>
      <c r="N309" s="25"/>
      <c r="O309" s="25"/>
      <c r="P309" s="25"/>
      <c r="Q309" s="36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ht="14.2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41"/>
      <c r="N310" s="25"/>
      <c r="O310" s="25"/>
      <c r="P310" s="25"/>
      <c r="Q310" s="36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ht="14.2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41"/>
      <c r="N311" s="25"/>
      <c r="O311" s="25"/>
      <c r="P311" s="25"/>
      <c r="Q311" s="36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ht="14.2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41"/>
      <c r="N312" s="25"/>
      <c r="O312" s="25"/>
      <c r="P312" s="25"/>
      <c r="Q312" s="36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ht="14.2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41"/>
      <c r="N313" s="25"/>
      <c r="O313" s="25"/>
      <c r="P313" s="25"/>
      <c r="Q313" s="36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ht="14.2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41"/>
      <c r="N314" s="25"/>
      <c r="O314" s="25"/>
      <c r="P314" s="25"/>
      <c r="Q314" s="36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ht="14.2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41"/>
      <c r="N315" s="25"/>
      <c r="O315" s="25"/>
      <c r="P315" s="25"/>
      <c r="Q315" s="36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14.2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41"/>
      <c r="N316" s="25"/>
      <c r="O316" s="25"/>
      <c r="P316" s="25"/>
      <c r="Q316" s="36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ht="14.2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41"/>
      <c r="N317" s="25"/>
      <c r="O317" s="25"/>
      <c r="P317" s="25"/>
      <c r="Q317" s="36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ht="14.2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41"/>
      <c r="N318" s="25"/>
      <c r="O318" s="25"/>
      <c r="P318" s="25"/>
      <c r="Q318" s="36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ht="14.2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41"/>
      <c r="N319" s="25"/>
      <c r="O319" s="25"/>
      <c r="P319" s="25"/>
      <c r="Q319" s="36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ht="14.2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41"/>
      <c r="N320" s="25"/>
      <c r="O320" s="25"/>
      <c r="P320" s="25"/>
      <c r="Q320" s="36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ht="14.2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41"/>
      <c r="N321" s="25"/>
      <c r="O321" s="25"/>
      <c r="P321" s="25"/>
      <c r="Q321" s="36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ht="14.2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41"/>
      <c r="N322" s="25"/>
      <c r="O322" s="25"/>
      <c r="P322" s="25"/>
      <c r="Q322" s="36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ht="14.2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41"/>
      <c r="N323" s="25"/>
      <c r="O323" s="25"/>
      <c r="P323" s="25"/>
      <c r="Q323" s="36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14.2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41"/>
      <c r="N324" s="25"/>
      <c r="O324" s="25"/>
      <c r="P324" s="25"/>
      <c r="Q324" s="36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ht="14.2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41"/>
      <c r="N325" s="25"/>
      <c r="O325" s="25"/>
      <c r="P325" s="25"/>
      <c r="Q325" s="36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ht="14.2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41"/>
      <c r="N326" s="25"/>
      <c r="O326" s="25"/>
      <c r="P326" s="25"/>
      <c r="Q326" s="36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ht="14.2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41"/>
      <c r="N327" s="25"/>
      <c r="O327" s="25"/>
      <c r="P327" s="25"/>
      <c r="Q327" s="36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ht="14.2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41"/>
      <c r="N328" s="25"/>
      <c r="O328" s="25"/>
      <c r="P328" s="25"/>
      <c r="Q328" s="36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ht="14.2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41"/>
      <c r="N329" s="25"/>
      <c r="O329" s="25"/>
      <c r="P329" s="25"/>
      <c r="Q329" s="36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 spans="1:27" ht="14.2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41"/>
      <c r="N330" s="25"/>
      <c r="O330" s="25"/>
      <c r="P330" s="25"/>
      <c r="Q330" s="36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 spans="1:27" ht="14.2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41"/>
      <c r="N331" s="25"/>
      <c r="O331" s="25"/>
      <c r="P331" s="25"/>
      <c r="Q331" s="36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 spans="1:27" ht="14.2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41"/>
      <c r="N332" s="25"/>
      <c r="O332" s="25"/>
      <c r="P332" s="25"/>
      <c r="Q332" s="36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 spans="1:27" ht="14.2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41"/>
      <c r="N333" s="25"/>
      <c r="O333" s="25"/>
      <c r="P333" s="25"/>
      <c r="Q333" s="36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 spans="1:27" ht="14.2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41"/>
      <c r="N334" s="25"/>
      <c r="O334" s="25"/>
      <c r="P334" s="25"/>
      <c r="Q334" s="36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 spans="1:27" ht="14.2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41"/>
      <c r="N335" s="25"/>
      <c r="O335" s="25"/>
      <c r="P335" s="25"/>
      <c r="Q335" s="36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 spans="1:27" ht="14.2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41"/>
      <c r="N336" s="25"/>
      <c r="O336" s="25"/>
      <c r="P336" s="25"/>
      <c r="Q336" s="36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 spans="1:27" ht="14.2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41"/>
      <c r="N337" s="25"/>
      <c r="O337" s="25"/>
      <c r="P337" s="25"/>
      <c r="Q337" s="36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 spans="1:27" ht="14.2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41"/>
      <c r="N338" s="25"/>
      <c r="O338" s="25"/>
      <c r="P338" s="25"/>
      <c r="Q338" s="36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 spans="1:27" ht="14.2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41"/>
      <c r="N339" s="25"/>
      <c r="O339" s="25"/>
      <c r="P339" s="25"/>
      <c r="Q339" s="36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 spans="1:27" ht="14.2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41"/>
      <c r="N340" s="25"/>
      <c r="O340" s="25"/>
      <c r="P340" s="25"/>
      <c r="Q340" s="36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 spans="1:27" ht="14.2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41"/>
      <c r="N341" s="25"/>
      <c r="O341" s="25"/>
      <c r="P341" s="25"/>
      <c r="Q341" s="36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 spans="1:27" ht="14.2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41"/>
      <c r="N342" s="25"/>
      <c r="O342" s="25"/>
      <c r="P342" s="25"/>
      <c r="Q342" s="36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 spans="1:27" ht="14.2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41"/>
      <c r="N343" s="25"/>
      <c r="O343" s="25"/>
      <c r="P343" s="25"/>
      <c r="Q343" s="36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 spans="1:27" ht="14.2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41"/>
      <c r="N344" s="25"/>
      <c r="O344" s="25"/>
      <c r="P344" s="25"/>
      <c r="Q344" s="36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 spans="1:27" ht="14.2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41"/>
      <c r="N345" s="25"/>
      <c r="O345" s="25"/>
      <c r="P345" s="25"/>
      <c r="Q345" s="36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 spans="1:27" ht="14.2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41"/>
      <c r="N346" s="25"/>
      <c r="O346" s="25"/>
      <c r="P346" s="25"/>
      <c r="Q346" s="36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 spans="1:27" ht="14.2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41"/>
      <c r="N347" s="25"/>
      <c r="O347" s="25"/>
      <c r="P347" s="25"/>
      <c r="Q347" s="36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 spans="1:27" ht="14.2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41"/>
      <c r="N348" s="25"/>
      <c r="O348" s="25"/>
      <c r="P348" s="25"/>
      <c r="Q348" s="36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 spans="1:27" ht="14.2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41"/>
      <c r="N349" s="25"/>
      <c r="O349" s="25"/>
      <c r="P349" s="25"/>
      <c r="Q349" s="36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 spans="1:27" ht="14.2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41"/>
      <c r="N350" s="25"/>
      <c r="O350" s="25"/>
      <c r="P350" s="25"/>
      <c r="Q350" s="36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 spans="1:27" ht="14.2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41"/>
      <c r="N351" s="25"/>
      <c r="O351" s="25"/>
      <c r="P351" s="25"/>
      <c r="Q351" s="36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 spans="1:27" ht="14.2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41"/>
      <c r="N352" s="25"/>
      <c r="O352" s="25"/>
      <c r="P352" s="25"/>
      <c r="Q352" s="36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 spans="1:27" ht="14.2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41"/>
      <c r="N353" s="25"/>
      <c r="O353" s="25"/>
      <c r="P353" s="25"/>
      <c r="Q353" s="36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 spans="1:27" ht="14.2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41"/>
      <c r="N354" s="25"/>
      <c r="O354" s="25"/>
      <c r="P354" s="25"/>
      <c r="Q354" s="36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 spans="1:27" ht="14.2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41"/>
      <c r="N355" s="25"/>
      <c r="O355" s="25"/>
      <c r="P355" s="25"/>
      <c r="Q355" s="36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 spans="1:27" ht="14.2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41"/>
      <c r="N356" s="25"/>
      <c r="O356" s="25"/>
      <c r="P356" s="25"/>
      <c r="Q356" s="36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 spans="1:27" ht="14.2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41"/>
      <c r="N357" s="25"/>
      <c r="O357" s="25"/>
      <c r="P357" s="25"/>
      <c r="Q357" s="36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 spans="1:27" ht="14.2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41"/>
      <c r="N358" s="25"/>
      <c r="O358" s="25"/>
      <c r="P358" s="25"/>
      <c r="Q358" s="36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 spans="1:27" ht="14.2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41"/>
      <c r="N359" s="25"/>
      <c r="O359" s="25"/>
      <c r="P359" s="25"/>
      <c r="Q359" s="36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 spans="1:27" ht="14.2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41"/>
      <c r="N360" s="25"/>
      <c r="O360" s="25"/>
      <c r="P360" s="25"/>
      <c r="Q360" s="36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 spans="1:27" ht="14.2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41"/>
      <c r="N361" s="25"/>
      <c r="O361" s="25"/>
      <c r="P361" s="25"/>
      <c r="Q361" s="36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 spans="1:27" ht="14.2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41"/>
      <c r="N362" s="25"/>
      <c r="O362" s="25"/>
      <c r="P362" s="25"/>
      <c r="Q362" s="36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 spans="1:27" ht="14.2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41"/>
      <c r="N363" s="25"/>
      <c r="O363" s="25"/>
      <c r="P363" s="25"/>
      <c r="Q363" s="36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 spans="1:27" ht="14.2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41"/>
      <c r="N364" s="25"/>
      <c r="O364" s="25"/>
      <c r="P364" s="25"/>
      <c r="Q364" s="36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 spans="1:27" ht="14.2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41"/>
      <c r="N365" s="25"/>
      <c r="O365" s="25"/>
      <c r="P365" s="25"/>
      <c r="Q365" s="36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 spans="1:27" ht="14.2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41"/>
      <c r="N366" s="25"/>
      <c r="O366" s="25"/>
      <c r="P366" s="25"/>
      <c r="Q366" s="36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 spans="1:27" ht="14.2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41"/>
      <c r="N367" s="25"/>
      <c r="O367" s="25"/>
      <c r="P367" s="25"/>
      <c r="Q367" s="36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 spans="1:27" ht="14.2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41"/>
      <c r="N368" s="25"/>
      <c r="O368" s="25"/>
      <c r="P368" s="25"/>
      <c r="Q368" s="36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 spans="1:27" ht="14.2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41"/>
      <c r="N369" s="25"/>
      <c r="O369" s="25"/>
      <c r="P369" s="25"/>
      <c r="Q369" s="36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 spans="1:27" ht="14.2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41"/>
      <c r="N370" s="25"/>
      <c r="O370" s="25"/>
      <c r="P370" s="25"/>
      <c r="Q370" s="36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 spans="1:27" ht="14.2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41"/>
      <c r="N371" s="25"/>
      <c r="O371" s="25"/>
      <c r="P371" s="25"/>
      <c r="Q371" s="36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 spans="1:27" ht="14.2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41"/>
      <c r="N372" s="25"/>
      <c r="O372" s="25"/>
      <c r="P372" s="25"/>
      <c r="Q372" s="36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 spans="1:27" ht="14.2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41"/>
      <c r="N373" s="25"/>
      <c r="O373" s="25"/>
      <c r="P373" s="25"/>
      <c r="Q373" s="36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 spans="1:27" ht="14.2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41"/>
      <c r="N374" s="25"/>
      <c r="O374" s="25"/>
      <c r="P374" s="25"/>
      <c r="Q374" s="36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 spans="1:27" ht="14.2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41"/>
      <c r="N375" s="25"/>
      <c r="O375" s="25"/>
      <c r="P375" s="25"/>
      <c r="Q375" s="36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 spans="1:27" ht="14.2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41"/>
      <c r="N376" s="25"/>
      <c r="O376" s="25"/>
      <c r="P376" s="25"/>
      <c r="Q376" s="36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 spans="1:27" ht="14.2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41"/>
      <c r="N377" s="25"/>
      <c r="O377" s="25"/>
      <c r="P377" s="25"/>
      <c r="Q377" s="36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 spans="1:27" ht="14.2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41"/>
      <c r="N378" s="25"/>
      <c r="O378" s="25"/>
      <c r="P378" s="25"/>
      <c r="Q378" s="36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 spans="1:27" ht="14.2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41"/>
      <c r="N379" s="25"/>
      <c r="O379" s="25"/>
      <c r="P379" s="25"/>
      <c r="Q379" s="36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 spans="1:27" ht="14.2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41"/>
      <c r="N380" s="25"/>
      <c r="O380" s="25"/>
      <c r="P380" s="25"/>
      <c r="Q380" s="36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 spans="1:27" ht="14.2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41"/>
      <c r="N381" s="25"/>
      <c r="O381" s="25"/>
      <c r="P381" s="25"/>
      <c r="Q381" s="36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1:27" ht="14.2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41"/>
      <c r="N382" s="25"/>
      <c r="O382" s="25"/>
      <c r="P382" s="25"/>
      <c r="Q382" s="36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1:27" ht="14.2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41"/>
      <c r="N383" s="25"/>
      <c r="O383" s="25"/>
      <c r="P383" s="25"/>
      <c r="Q383" s="36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 spans="1:27" ht="14.2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41"/>
      <c r="N384" s="25"/>
      <c r="O384" s="25"/>
      <c r="P384" s="25"/>
      <c r="Q384" s="36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 spans="1:27" ht="14.2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41"/>
      <c r="N385" s="25"/>
      <c r="O385" s="25"/>
      <c r="P385" s="25"/>
      <c r="Q385" s="36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 spans="1:27" ht="14.2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41"/>
      <c r="N386" s="25"/>
      <c r="O386" s="25"/>
      <c r="P386" s="25"/>
      <c r="Q386" s="36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 spans="1:27" ht="14.2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41"/>
      <c r="N387" s="25"/>
      <c r="O387" s="25"/>
      <c r="P387" s="25"/>
      <c r="Q387" s="36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 spans="1:27" ht="14.2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41"/>
      <c r="N388" s="25"/>
      <c r="O388" s="25"/>
      <c r="P388" s="25"/>
      <c r="Q388" s="36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 spans="1:27" ht="14.2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41"/>
      <c r="N389" s="25"/>
      <c r="O389" s="25"/>
      <c r="P389" s="25"/>
      <c r="Q389" s="36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 spans="1:27" ht="14.2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41"/>
      <c r="N390" s="25"/>
      <c r="O390" s="25"/>
      <c r="P390" s="25"/>
      <c r="Q390" s="36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 spans="1:27" ht="14.2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41"/>
      <c r="N391" s="25"/>
      <c r="O391" s="25"/>
      <c r="P391" s="25"/>
      <c r="Q391" s="36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 spans="1:27" ht="14.2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41"/>
      <c r="N392" s="25"/>
      <c r="O392" s="25"/>
      <c r="P392" s="25"/>
      <c r="Q392" s="36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 spans="1:27" ht="14.2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41"/>
      <c r="N393" s="25"/>
      <c r="O393" s="25"/>
      <c r="P393" s="25"/>
      <c r="Q393" s="36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 spans="1:27" ht="14.2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41"/>
      <c r="N394" s="25"/>
      <c r="O394" s="25"/>
      <c r="P394" s="25"/>
      <c r="Q394" s="36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 spans="1:27" ht="14.2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41"/>
      <c r="N395" s="25"/>
      <c r="O395" s="25"/>
      <c r="P395" s="25"/>
      <c r="Q395" s="36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 spans="1:27" ht="14.2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41"/>
      <c r="N396" s="25"/>
      <c r="O396" s="25"/>
      <c r="P396" s="25"/>
      <c r="Q396" s="36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 spans="1:27" ht="14.2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41"/>
      <c r="N397" s="25"/>
      <c r="O397" s="25"/>
      <c r="P397" s="25"/>
      <c r="Q397" s="36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 spans="1:27" ht="14.2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41"/>
      <c r="N398" s="25"/>
      <c r="O398" s="25"/>
      <c r="P398" s="25"/>
      <c r="Q398" s="36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 spans="1:27" ht="14.2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41"/>
      <c r="N399" s="25"/>
      <c r="O399" s="25"/>
      <c r="P399" s="25"/>
      <c r="Q399" s="36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 spans="1:27" ht="14.2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41"/>
      <c r="N400" s="25"/>
      <c r="O400" s="25"/>
      <c r="P400" s="25"/>
      <c r="Q400" s="36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 spans="1:27" ht="14.2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41"/>
      <c r="N401" s="25"/>
      <c r="O401" s="25"/>
      <c r="P401" s="25"/>
      <c r="Q401" s="36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 spans="1:27" ht="14.2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41"/>
      <c r="N402" s="25"/>
      <c r="O402" s="25"/>
      <c r="P402" s="25"/>
      <c r="Q402" s="36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 spans="1:27" ht="14.2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41"/>
      <c r="N403" s="25"/>
      <c r="O403" s="25"/>
      <c r="P403" s="25"/>
      <c r="Q403" s="36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 spans="1:27" ht="14.2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41"/>
      <c r="N404" s="25"/>
      <c r="O404" s="25"/>
      <c r="P404" s="25"/>
      <c r="Q404" s="36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 spans="1:27" ht="14.2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41"/>
      <c r="N405" s="25"/>
      <c r="O405" s="25"/>
      <c r="P405" s="25"/>
      <c r="Q405" s="36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 spans="1:27" ht="14.2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41"/>
      <c r="N406" s="25"/>
      <c r="O406" s="25"/>
      <c r="P406" s="25"/>
      <c r="Q406" s="36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 spans="1:27" ht="14.2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41"/>
      <c r="N407" s="25"/>
      <c r="O407" s="25"/>
      <c r="P407" s="25"/>
      <c r="Q407" s="36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 spans="1:27" ht="14.2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41"/>
      <c r="N408" s="25"/>
      <c r="O408" s="25"/>
      <c r="P408" s="25"/>
      <c r="Q408" s="36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 spans="1:27" ht="14.2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41"/>
      <c r="N409" s="25"/>
      <c r="O409" s="25"/>
      <c r="P409" s="25"/>
      <c r="Q409" s="36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 spans="1:27" ht="14.2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41"/>
      <c r="N410" s="25"/>
      <c r="O410" s="25"/>
      <c r="P410" s="25"/>
      <c r="Q410" s="36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 spans="1:27" ht="14.2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41"/>
      <c r="N411" s="25"/>
      <c r="O411" s="25"/>
      <c r="P411" s="25"/>
      <c r="Q411" s="36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 spans="1:27" ht="14.2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41"/>
      <c r="N412" s="25"/>
      <c r="O412" s="25"/>
      <c r="P412" s="25"/>
      <c r="Q412" s="36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 spans="1:27" ht="14.2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41"/>
      <c r="N413" s="25"/>
      <c r="O413" s="25"/>
      <c r="P413" s="25"/>
      <c r="Q413" s="36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 spans="1:27" ht="14.2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41"/>
      <c r="N414" s="25"/>
      <c r="O414" s="25"/>
      <c r="P414" s="25"/>
      <c r="Q414" s="36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 spans="1:27" ht="14.2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41"/>
      <c r="N415" s="25"/>
      <c r="O415" s="25"/>
      <c r="P415" s="25"/>
      <c r="Q415" s="36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 spans="1:27" ht="14.2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41"/>
      <c r="N416" s="25"/>
      <c r="O416" s="25"/>
      <c r="P416" s="25"/>
      <c r="Q416" s="36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 spans="1:27" ht="14.2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41"/>
      <c r="N417" s="25"/>
      <c r="O417" s="25"/>
      <c r="P417" s="25"/>
      <c r="Q417" s="36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 spans="1:27" ht="14.2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41"/>
      <c r="N418" s="25"/>
      <c r="O418" s="25"/>
      <c r="P418" s="25"/>
      <c r="Q418" s="36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 spans="1:27" ht="14.2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41"/>
      <c r="N419" s="25"/>
      <c r="O419" s="25"/>
      <c r="P419" s="25"/>
      <c r="Q419" s="36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 spans="1:27" ht="14.2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41"/>
      <c r="N420" s="25"/>
      <c r="O420" s="25"/>
      <c r="P420" s="25"/>
      <c r="Q420" s="36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 spans="1:27" ht="14.2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41"/>
      <c r="N421" s="25"/>
      <c r="O421" s="25"/>
      <c r="P421" s="25"/>
      <c r="Q421" s="36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 spans="1:27" ht="14.2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41"/>
      <c r="N422" s="25"/>
      <c r="O422" s="25"/>
      <c r="P422" s="25"/>
      <c r="Q422" s="36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 spans="1:27" ht="14.2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41"/>
      <c r="N423" s="25"/>
      <c r="O423" s="25"/>
      <c r="P423" s="25"/>
      <c r="Q423" s="36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 spans="1:27" ht="14.2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41"/>
      <c r="N424" s="25"/>
      <c r="O424" s="25"/>
      <c r="P424" s="25"/>
      <c r="Q424" s="36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 spans="1:27" ht="14.2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41"/>
      <c r="N425" s="25"/>
      <c r="O425" s="25"/>
      <c r="P425" s="25"/>
      <c r="Q425" s="36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 spans="1:27" ht="14.2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41"/>
      <c r="N426" s="25"/>
      <c r="O426" s="25"/>
      <c r="P426" s="25"/>
      <c r="Q426" s="36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 spans="1:27" ht="14.2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41"/>
      <c r="N427" s="25"/>
      <c r="O427" s="25"/>
      <c r="P427" s="25"/>
      <c r="Q427" s="36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 spans="1:27" ht="14.2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41"/>
      <c r="N428" s="25"/>
      <c r="O428" s="25"/>
      <c r="P428" s="25"/>
      <c r="Q428" s="36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 spans="1:27" ht="14.2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41"/>
      <c r="N429" s="25"/>
      <c r="O429" s="25"/>
      <c r="P429" s="25"/>
      <c r="Q429" s="36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 spans="1:27" ht="14.2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41"/>
      <c r="N430" s="25"/>
      <c r="O430" s="25"/>
      <c r="P430" s="25"/>
      <c r="Q430" s="36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 spans="1:27" ht="14.2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41"/>
      <c r="N431" s="25"/>
      <c r="O431" s="25"/>
      <c r="P431" s="25"/>
      <c r="Q431" s="36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 spans="1:27" ht="14.2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41"/>
      <c r="N432" s="25"/>
      <c r="O432" s="25"/>
      <c r="P432" s="25"/>
      <c r="Q432" s="36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 spans="1:27" ht="14.2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41"/>
      <c r="N433" s="25"/>
      <c r="O433" s="25"/>
      <c r="P433" s="25"/>
      <c r="Q433" s="36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 spans="1:27" ht="14.2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41"/>
      <c r="N434" s="25"/>
      <c r="O434" s="25"/>
      <c r="P434" s="25"/>
      <c r="Q434" s="36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 spans="1:27" ht="14.2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41"/>
      <c r="N435" s="25"/>
      <c r="O435" s="25"/>
      <c r="P435" s="25"/>
      <c r="Q435" s="36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 spans="1:27" ht="14.2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41"/>
      <c r="N436" s="25"/>
      <c r="O436" s="25"/>
      <c r="P436" s="25"/>
      <c r="Q436" s="36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 spans="1:27" ht="14.2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41"/>
      <c r="N437" s="25"/>
      <c r="O437" s="25"/>
      <c r="P437" s="25"/>
      <c r="Q437" s="36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 spans="1:27" ht="14.2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41"/>
      <c r="N438" s="25"/>
      <c r="O438" s="25"/>
      <c r="P438" s="25"/>
      <c r="Q438" s="36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 spans="1:27" ht="14.2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41"/>
      <c r="N439" s="25"/>
      <c r="O439" s="25"/>
      <c r="P439" s="25"/>
      <c r="Q439" s="36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 spans="1:27" ht="14.2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41"/>
      <c r="N440" s="25"/>
      <c r="O440" s="25"/>
      <c r="P440" s="25"/>
      <c r="Q440" s="36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 spans="1:27" ht="14.2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41"/>
      <c r="N441" s="25"/>
      <c r="O441" s="25"/>
      <c r="P441" s="25"/>
      <c r="Q441" s="36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 spans="1:27" ht="14.2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41"/>
      <c r="N442" s="25"/>
      <c r="O442" s="25"/>
      <c r="P442" s="25"/>
      <c r="Q442" s="36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 spans="1:27" ht="14.2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41"/>
      <c r="N443" s="25"/>
      <c r="O443" s="25"/>
      <c r="P443" s="25"/>
      <c r="Q443" s="36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 spans="1:27" ht="14.2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41"/>
      <c r="N444" s="25"/>
      <c r="O444" s="25"/>
      <c r="P444" s="25"/>
      <c r="Q444" s="36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 spans="1:27" ht="14.2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41"/>
      <c r="N445" s="25"/>
      <c r="O445" s="25"/>
      <c r="P445" s="25"/>
      <c r="Q445" s="36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 spans="1:27" ht="14.2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41"/>
      <c r="N446" s="25"/>
      <c r="O446" s="25"/>
      <c r="P446" s="25"/>
      <c r="Q446" s="36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 spans="1:27" ht="14.2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41"/>
      <c r="N447" s="25"/>
      <c r="O447" s="25"/>
      <c r="P447" s="25"/>
      <c r="Q447" s="36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 spans="1:27" ht="14.2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41"/>
      <c r="N448" s="25"/>
      <c r="O448" s="25"/>
      <c r="P448" s="25"/>
      <c r="Q448" s="36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 spans="1:27" ht="14.2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41"/>
      <c r="N449" s="25"/>
      <c r="O449" s="25"/>
      <c r="P449" s="25"/>
      <c r="Q449" s="36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 spans="1:27" ht="14.2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41"/>
      <c r="N450" s="25"/>
      <c r="O450" s="25"/>
      <c r="P450" s="25"/>
      <c r="Q450" s="36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 spans="1:27" ht="14.2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41"/>
      <c r="N451" s="25"/>
      <c r="O451" s="25"/>
      <c r="P451" s="25"/>
      <c r="Q451" s="36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 spans="1:27" ht="14.2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41"/>
      <c r="N452" s="25"/>
      <c r="O452" s="25"/>
      <c r="P452" s="25"/>
      <c r="Q452" s="36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 spans="1:27" ht="14.2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41"/>
      <c r="N453" s="25"/>
      <c r="O453" s="25"/>
      <c r="P453" s="25"/>
      <c r="Q453" s="36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 spans="1:27" ht="14.2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41"/>
      <c r="N454" s="25"/>
      <c r="O454" s="25"/>
      <c r="P454" s="25"/>
      <c r="Q454" s="36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 spans="1:27" ht="14.2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41"/>
      <c r="N455" s="25"/>
      <c r="O455" s="25"/>
      <c r="P455" s="25"/>
      <c r="Q455" s="36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 spans="1:27" ht="14.2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41"/>
      <c r="N456" s="25"/>
      <c r="O456" s="25"/>
      <c r="P456" s="25"/>
      <c r="Q456" s="36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 spans="1:27" ht="14.2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41"/>
      <c r="N457" s="25"/>
      <c r="O457" s="25"/>
      <c r="P457" s="25"/>
      <c r="Q457" s="36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ht="14.2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41"/>
      <c r="N458" s="25"/>
      <c r="O458" s="25"/>
      <c r="P458" s="25"/>
      <c r="Q458" s="36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 spans="1:27" ht="14.2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41"/>
      <c r="N459" s="25"/>
      <c r="O459" s="25"/>
      <c r="P459" s="25"/>
      <c r="Q459" s="36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 spans="1:27" ht="14.2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41"/>
      <c r="N460" s="25"/>
      <c r="O460" s="25"/>
      <c r="P460" s="25"/>
      <c r="Q460" s="36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 spans="1:27" ht="14.2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41"/>
      <c r="N461" s="25"/>
      <c r="O461" s="25"/>
      <c r="P461" s="25"/>
      <c r="Q461" s="36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 spans="1:27" ht="14.2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41"/>
      <c r="N462" s="25"/>
      <c r="O462" s="25"/>
      <c r="P462" s="25"/>
      <c r="Q462" s="36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 spans="1:27" ht="14.2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41"/>
      <c r="N463" s="25"/>
      <c r="O463" s="25"/>
      <c r="P463" s="25"/>
      <c r="Q463" s="36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 spans="1:27" ht="14.2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41"/>
      <c r="N464" s="25"/>
      <c r="O464" s="25"/>
      <c r="P464" s="25"/>
      <c r="Q464" s="36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 spans="1:27" ht="14.2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41"/>
      <c r="N465" s="25"/>
      <c r="O465" s="25"/>
      <c r="P465" s="25"/>
      <c r="Q465" s="36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 spans="1:27" ht="14.2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41"/>
      <c r="N466" s="25"/>
      <c r="O466" s="25"/>
      <c r="P466" s="25"/>
      <c r="Q466" s="36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 spans="1:27" ht="14.2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41"/>
      <c r="N467" s="25"/>
      <c r="O467" s="25"/>
      <c r="P467" s="25"/>
      <c r="Q467" s="36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 spans="1:27" ht="14.2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41"/>
      <c r="N468" s="25"/>
      <c r="O468" s="25"/>
      <c r="P468" s="25"/>
      <c r="Q468" s="36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 spans="1:27" ht="14.2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41"/>
      <c r="N469" s="25"/>
      <c r="O469" s="25"/>
      <c r="P469" s="25"/>
      <c r="Q469" s="36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 spans="1:27" ht="14.2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41"/>
      <c r="N470" s="25"/>
      <c r="O470" s="25"/>
      <c r="P470" s="25"/>
      <c r="Q470" s="36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 spans="1:27" ht="14.2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41"/>
      <c r="N471" s="25"/>
      <c r="O471" s="25"/>
      <c r="P471" s="25"/>
      <c r="Q471" s="36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 spans="1:27" ht="14.2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41"/>
      <c r="N472" s="25"/>
      <c r="O472" s="25"/>
      <c r="P472" s="25"/>
      <c r="Q472" s="36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 spans="1:27" ht="14.2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41"/>
      <c r="N473" s="25"/>
      <c r="O473" s="25"/>
      <c r="P473" s="25"/>
      <c r="Q473" s="36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 spans="1:27" ht="14.2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41"/>
      <c r="N474" s="25"/>
      <c r="O474" s="25"/>
      <c r="P474" s="25"/>
      <c r="Q474" s="36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 spans="1:27" ht="14.2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41"/>
      <c r="N475" s="25"/>
      <c r="O475" s="25"/>
      <c r="P475" s="25"/>
      <c r="Q475" s="36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 spans="1:27" ht="14.2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41"/>
      <c r="N476" s="25"/>
      <c r="O476" s="25"/>
      <c r="P476" s="25"/>
      <c r="Q476" s="36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 spans="1:27" ht="14.2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41"/>
      <c r="N477" s="25"/>
      <c r="O477" s="25"/>
      <c r="P477" s="25"/>
      <c r="Q477" s="36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 spans="1:27" ht="14.2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41"/>
      <c r="N478" s="25"/>
      <c r="O478" s="25"/>
      <c r="P478" s="25"/>
      <c r="Q478" s="36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 spans="1:27" ht="14.2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41"/>
      <c r="N479" s="25"/>
      <c r="O479" s="25"/>
      <c r="P479" s="25"/>
      <c r="Q479" s="36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 spans="1:27" ht="14.2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41"/>
      <c r="N480" s="25"/>
      <c r="O480" s="25"/>
      <c r="P480" s="25"/>
      <c r="Q480" s="36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 spans="1:27" ht="14.2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41"/>
      <c r="N481" s="25"/>
      <c r="O481" s="25"/>
      <c r="P481" s="25"/>
      <c r="Q481" s="36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 spans="1:27" ht="14.2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41"/>
      <c r="N482" s="25"/>
      <c r="O482" s="25"/>
      <c r="P482" s="25"/>
      <c r="Q482" s="36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 spans="1:27" ht="14.2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41"/>
      <c r="N483" s="25"/>
      <c r="O483" s="25"/>
      <c r="P483" s="25"/>
      <c r="Q483" s="36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 spans="1:27" ht="14.2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41"/>
      <c r="N484" s="25"/>
      <c r="O484" s="25"/>
      <c r="P484" s="25"/>
      <c r="Q484" s="36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 spans="1:27" ht="14.2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41"/>
      <c r="N485" s="25"/>
      <c r="O485" s="25"/>
      <c r="P485" s="25"/>
      <c r="Q485" s="36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 spans="1:27" ht="14.2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41"/>
      <c r="N486" s="25"/>
      <c r="O486" s="25"/>
      <c r="P486" s="25"/>
      <c r="Q486" s="36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 spans="1:27" ht="14.2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41"/>
      <c r="N487" s="25"/>
      <c r="O487" s="25"/>
      <c r="P487" s="25"/>
      <c r="Q487" s="36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 spans="1:27" ht="14.2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41"/>
      <c r="N488" s="25"/>
      <c r="O488" s="25"/>
      <c r="P488" s="25"/>
      <c r="Q488" s="36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 spans="1:27" ht="14.2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41"/>
      <c r="N489" s="25"/>
      <c r="O489" s="25"/>
      <c r="P489" s="25"/>
      <c r="Q489" s="36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 spans="1:27" ht="14.2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41"/>
      <c r="N490" s="25"/>
      <c r="O490" s="25"/>
      <c r="P490" s="25"/>
      <c r="Q490" s="36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 spans="1:27" ht="14.2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41"/>
      <c r="N491" s="25"/>
      <c r="O491" s="25"/>
      <c r="P491" s="25"/>
      <c r="Q491" s="36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 spans="1:27" ht="14.2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41"/>
      <c r="N492" s="25"/>
      <c r="O492" s="25"/>
      <c r="P492" s="25"/>
      <c r="Q492" s="36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 spans="1:27" ht="14.2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41"/>
      <c r="N493" s="25"/>
      <c r="O493" s="25"/>
      <c r="P493" s="25"/>
      <c r="Q493" s="36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 spans="1:27" ht="14.2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41"/>
      <c r="N494" s="25"/>
      <c r="O494" s="25"/>
      <c r="P494" s="25"/>
      <c r="Q494" s="36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 spans="1:27" ht="14.2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41"/>
      <c r="N495" s="25"/>
      <c r="O495" s="25"/>
      <c r="P495" s="25"/>
      <c r="Q495" s="36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 spans="1:27" ht="14.2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41"/>
      <c r="N496" s="25"/>
      <c r="O496" s="25"/>
      <c r="P496" s="25"/>
      <c r="Q496" s="36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 spans="1:27" ht="14.2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41"/>
      <c r="N497" s="25"/>
      <c r="O497" s="25"/>
      <c r="P497" s="25"/>
      <c r="Q497" s="36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 spans="1:27" ht="14.2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41"/>
      <c r="N498" s="25"/>
      <c r="O498" s="25"/>
      <c r="P498" s="25"/>
      <c r="Q498" s="36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 spans="1:27" ht="14.2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41"/>
      <c r="N499" s="25"/>
      <c r="O499" s="25"/>
      <c r="P499" s="25"/>
      <c r="Q499" s="36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 spans="1:27" ht="14.2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41"/>
      <c r="N500" s="25"/>
      <c r="O500" s="25"/>
      <c r="P500" s="25"/>
      <c r="Q500" s="36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 spans="1:27" ht="14.2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41"/>
      <c r="N501" s="25"/>
      <c r="O501" s="25"/>
      <c r="P501" s="25"/>
      <c r="Q501" s="36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 spans="1:27" ht="14.2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41"/>
      <c r="N502" s="25"/>
      <c r="O502" s="25"/>
      <c r="P502" s="25"/>
      <c r="Q502" s="36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 spans="1:27" ht="14.2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41"/>
      <c r="N503" s="25"/>
      <c r="O503" s="25"/>
      <c r="P503" s="25"/>
      <c r="Q503" s="36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 spans="1:27" ht="14.2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41"/>
      <c r="N504" s="25"/>
      <c r="O504" s="25"/>
      <c r="P504" s="25"/>
      <c r="Q504" s="36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 spans="1:27" ht="14.2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41"/>
      <c r="N505" s="25"/>
      <c r="O505" s="25"/>
      <c r="P505" s="25"/>
      <c r="Q505" s="36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 spans="1:27" ht="14.2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41"/>
      <c r="N506" s="25"/>
      <c r="O506" s="25"/>
      <c r="P506" s="25"/>
      <c r="Q506" s="36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 spans="1:27" ht="14.2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41"/>
      <c r="N507" s="25"/>
      <c r="O507" s="25"/>
      <c r="P507" s="25"/>
      <c r="Q507" s="36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 spans="1:27" ht="14.2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41"/>
      <c r="N508" s="25"/>
      <c r="O508" s="25"/>
      <c r="P508" s="25"/>
      <c r="Q508" s="36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 spans="1:27" ht="14.2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41"/>
      <c r="N509" s="25"/>
      <c r="O509" s="25"/>
      <c r="P509" s="25"/>
      <c r="Q509" s="36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 spans="1:27" ht="14.2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41"/>
      <c r="N510" s="25"/>
      <c r="O510" s="25"/>
      <c r="P510" s="25"/>
      <c r="Q510" s="36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 spans="1:27" ht="14.2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41"/>
      <c r="N511" s="25"/>
      <c r="O511" s="25"/>
      <c r="P511" s="25"/>
      <c r="Q511" s="36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 spans="1:27" ht="14.2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41"/>
      <c r="N512" s="25"/>
      <c r="O512" s="25"/>
      <c r="P512" s="25"/>
      <c r="Q512" s="36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 spans="1:27" ht="14.2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41"/>
      <c r="N513" s="25"/>
      <c r="O513" s="25"/>
      <c r="P513" s="25"/>
      <c r="Q513" s="36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 spans="1:27" ht="14.2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41"/>
      <c r="N514" s="25"/>
      <c r="O514" s="25"/>
      <c r="P514" s="25"/>
      <c r="Q514" s="36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 spans="1:27" ht="14.2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41"/>
      <c r="N515" s="25"/>
      <c r="O515" s="25"/>
      <c r="P515" s="25"/>
      <c r="Q515" s="36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 spans="1:27" ht="14.2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41"/>
      <c r="N516" s="25"/>
      <c r="O516" s="25"/>
      <c r="P516" s="25"/>
      <c r="Q516" s="36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 spans="1:27" ht="14.2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41"/>
      <c r="N517" s="25"/>
      <c r="O517" s="25"/>
      <c r="P517" s="25"/>
      <c r="Q517" s="36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 spans="1:27" ht="14.2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41"/>
      <c r="N518" s="25"/>
      <c r="O518" s="25"/>
      <c r="P518" s="25"/>
      <c r="Q518" s="36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 spans="1:27" ht="14.2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41"/>
      <c r="N519" s="25"/>
      <c r="O519" s="25"/>
      <c r="P519" s="25"/>
      <c r="Q519" s="36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 spans="1:27" ht="14.2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41"/>
      <c r="N520" s="25"/>
      <c r="O520" s="25"/>
      <c r="P520" s="25"/>
      <c r="Q520" s="36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 spans="1:27" ht="14.2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41"/>
      <c r="N521" s="25"/>
      <c r="O521" s="25"/>
      <c r="P521" s="25"/>
      <c r="Q521" s="36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 spans="1:27" ht="14.2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41"/>
      <c r="N522" s="25"/>
      <c r="O522" s="25"/>
      <c r="P522" s="25"/>
      <c r="Q522" s="36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 spans="1:27" ht="14.2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41"/>
      <c r="N523" s="25"/>
      <c r="O523" s="25"/>
      <c r="P523" s="25"/>
      <c r="Q523" s="36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 spans="1:27" ht="14.2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41"/>
      <c r="N524" s="25"/>
      <c r="O524" s="25"/>
      <c r="P524" s="25"/>
      <c r="Q524" s="36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 spans="1:27" ht="14.2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41"/>
      <c r="N525" s="25"/>
      <c r="O525" s="25"/>
      <c r="P525" s="25"/>
      <c r="Q525" s="36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 spans="1:27" ht="14.2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41"/>
      <c r="N526" s="25"/>
      <c r="O526" s="25"/>
      <c r="P526" s="25"/>
      <c r="Q526" s="36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 spans="1:27" ht="14.2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41"/>
      <c r="N527" s="25"/>
      <c r="O527" s="25"/>
      <c r="P527" s="25"/>
      <c r="Q527" s="36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 spans="1:27" ht="14.2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41"/>
      <c r="N528" s="25"/>
      <c r="O528" s="25"/>
      <c r="P528" s="25"/>
      <c r="Q528" s="36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 spans="1:27" ht="14.2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41"/>
      <c r="N529" s="25"/>
      <c r="O529" s="25"/>
      <c r="P529" s="25"/>
      <c r="Q529" s="36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 spans="1:27" ht="14.2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41"/>
      <c r="N530" s="25"/>
      <c r="O530" s="25"/>
      <c r="P530" s="25"/>
      <c r="Q530" s="36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 spans="1:27" ht="14.2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41"/>
      <c r="N531" s="25"/>
      <c r="O531" s="25"/>
      <c r="P531" s="25"/>
      <c r="Q531" s="36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 spans="1:27" ht="14.2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41"/>
      <c r="N532" s="25"/>
      <c r="O532" s="25"/>
      <c r="P532" s="25"/>
      <c r="Q532" s="36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 spans="1:27" ht="14.2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41"/>
      <c r="N533" s="25"/>
      <c r="O533" s="25"/>
      <c r="P533" s="25"/>
      <c r="Q533" s="36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 spans="1:27" ht="14.2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41"/>
      <c r="N534" s="25"/>
      <c r="O534" s="25"/>
      <c r="P534" s="25"/>
      <c r="Q534" s="36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 spans="1:27" ht="14.2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41"/>
      <c r="N535" s="25"/>
      <c r="O535" s="25"/>
      <c r="P535" s="25"/>
      <c r="Q535" s="36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 spans="1:27" ht="14.2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41"/>
      <c r="N536" s="25"/>
      <c r="O536" s="25"/>
      <c r="P536" s="25"/>
      <c r="Q536" s="36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 spans="1:27" ht="14.2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41"/>
      <c r="N537" s="25"/>
      <c r="O537" s="25"/>
      <c r="P537" s="25"/>
      <c r="Q537" s="36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 spans="1:27" ht="14.2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41"/>
      <c r="N538" s="25"/>
      <c r="O538" s="25"/>
      <c r="P538" s="25"/>
      <c r="Q538" s="36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 spans="1:27" ht="14.2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41"/>
      <c r="N539" s="25"/>
      <c r="O539" s="25"/>
      <c r="P539" s="25"/>
      <c r="Q539" s="36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 spans="1:27" ht="14.2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41"/>
      <c r="N540" s="25"/>
      <c r="O540" s="25"/>
      <c r="P540" s="25"/>
      <c r="Q540" s="36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 spans="1:27" ht="14.2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41"/>
      <c r="N541" s="25"/>
      <c r="O541" s="25"/>
      <c r="P541" s="25"/>
      <c r="Q541" s="36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 spans="1:27" ht="14.2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41"/>
      <c r="N542" s="25"/>
      <c r="O542" s="25"/>
      <c r="P542" s="25"/>
      <c r="Q542" s="36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 spans="1:27" ht="14.2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41"/>
      <c r="N543" s="25"/>
      <c r="O543" s="25"/>
      <c r="P543" s="25"/>
      <c r="Q543" s="36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 spans="1:27" ht="14.2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41"/>
      <c r="N544" s="25"/>
      <c r="O544" s="25"/>
      <c r="P544" s="25"/>
      <c r="Q544" s="36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 spans="1:27" ht="14.2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41"/>
      <c r="N545" s="25"/>
      <c r="O545" s="25"/>
      <c r="P545" s="25"/>
      <c r="Q545" s="36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 spans="1:27" ht="14.2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41"/>
      <c r="N546" s="25"/>
      <c r="O546" s="25"/>
      <c r="P546" s="25"/>
      <c r="Q546" s="36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 spans="1:27" ht="14.2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41"/>
      <c r="N547" s="25"/>
      <c r="O547" s="25"/>
      <c r="P547" s="25"/>
      <c r="Q547" s="36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 spans="1:27" ht="14.2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41"/>
      <c r="N548" s="25"/>
      <c r="O548" s="25"/>
      <c r="P548" s="25"/>
      <c r="Q548" s="36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 spans="1:27" ht="14.2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41"/>
      <c r="N549" s="25"/>
      <c r="O549" s="25"/>
      <c r="P549" s="25"/>
      <c r="Q549" s="36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 spans="1:27" ht="14.2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41"/>
      <c r="N550" s="25"/>
      <c r="O550" s="25"/>
      <c r="P550" s="25"/>
      <c r="Q550" s="36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 spans="1:27" ht="14.2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41"/>
      <c r="N551" s="25"/>
      <c r="O551" s="25"/>
      <c r="P551" s="25"/>
      <c r="Q551" s="36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 spans="1:27" ht="14.2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41"/>
      <c r="N552" s="25"/>
      <c r="O552" s="25"/>
      <c r="P552" s="25"/>
      <c r="Q552" s="36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 spans="1:27" ht="14.2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41"/>
      <c r="N553" s="25"/>
      <c r="O553" s="25"/>
      <c r="P553" s="25"/>
      <c r="Q553" s="36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 spans="1:27" ht="14.2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41"/>
      <c r="N554" s="25"/>
      <c r="O554" s="25"/>
      <c r="P554" s="25"/>
      <c r="Q554" s="36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 spans="1:27" ht="14.2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41"/>
      <c r="N555" s="25"/>
      <c r="O555" s="25"/>
      <c r="P555" s="25"/>
      <c r="Q555" s="36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 spans="1:27" ht="14.2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41"/>
      <c r="N556" s="25"/>
      <c r="O556" s="25"/>
      <c r="P556" s="25"/>
      <c r="Q556" s="36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 spans="1:27" ht="14.2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41"/>
      <c r="N557" s="25"/>
      <c r="O557" s="25"/>
      <c r="P557" s="25"/>
      <c r="Q557" s="36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 spans="1:27" ht="14.2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41"/>
      <c r="N558" s="25"/>
      <c r="O558" s="25"/>
      <c r="P558" s="25"/>
      <c r="Q558" s="36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 spans="1:27" ht="14.2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41"/>
      <c r="N559" s="25"/>
      <c r="O559" s="25"/>
      <c r="P559" s="25"/>
      <c r="Q559" s="36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 spans="1:27" ht="14.2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41"/>
      <c r="N560" s="25"/>
      <c r="O560" s="25"/>
      <c r="P560" s="25"/>
      <c r="Q560" s="36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 spans="1:27" ht="14.2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41"/>
      <c r="N561" s="25"/>
      <c r="O561" s="25"/>
      <c r="P561" s="25"/>
      <c r="Q561" s="36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 spans="1:27" ht="14.2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41"/>
      <c r="N562" s="25"/>
      <c r="O562" s="25"/>
      <c r="P562" s="25"/>
      <c r="Q562" s="36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 spans="1:27" ht="14.2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41"/>
      <c r="N563" s="25"/>
      <c r="O563" s="25"/>
      <c r="P563" s="25"/>
      <c r="Q563" s="36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 spans="1:27" ht="14.2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41"/>
      <c r="N564" s="25"/>
      <c r="O564" s="25"/>
      <c r="P564" s="25"/>
      <c r="Q564" s="36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 spans="1:27" ht="14.2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41"/>
      <c r="N565" s="25"/>
      <c r="O565" s="25"/>
      <c r="P565" s="25"/>
      <c r="Q565" s="36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 spans="1:27" ht="14.2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41"/>
      <c r="N566" s="25"/>
      <c r="O566" s="25"/>
      <c r="P566" s="25"/>
      <c r="Q566" s="36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 spans="1:27" ht="14.2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41"/>
      <c r="N567" s="25"/>
      <c r="O567" s="25"/>
      <c r="P567" s="25"/>
      <c r="Q567" s="36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 spans="1:27" ht="14.2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41"/>
      <c r="N568" s="25"/>
      <c r="O568" s="25"/>
      <c r="P568" s="25"/>
      <c r="Q568" s="36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 spans="1:27" ht="14.2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41"/>
      <c r="N569" s="25"/>
      <c r="O569" s="25"/>
      <c r="P569" s="25"/>
      <c r="Q569" s="36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 spans="1:27" ht="14.2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41"/>
      <c r="N570" s="25"/>
      <c r="O570" s="25"/>
      <c r="P570" s="25"/>
      <c r="Q570" s="36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 spans="1:27" ht="14.2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41"/>
      <c r="N571" s="25"/>
      <c r="O571" s="25"/>
      <c r="P571" s="25"/>
      <c r="Q571" s="36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 spans="1:27" ht="14.2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41"/>
      <c r="N572" s="25"/>
      <c r="O572" s="25"/>
      <c r="P572" s="25"/>
      <c r="Q572" s="36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 spans="1:27" ht="14.2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41"/>
      <c r="N573" s="25"/>
      <c r="O573" s="25"/>
      <c r="P573" s="25"/>
      <c r="Q573" s="36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 spans="1:27" ht="14.2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41"/>
      <c r="N574" s="25"/>
      <c r="O574" s="25"/>
      <c r="P574" s="25"/>
      <c r="Q574" s="36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 spans="1:27" ht="14.2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41"/>
      <c r="N575" s="25"/>
      <c r="O575" s="25"/>
      <c r="P575" s="25"/>
      <c r="Q575" s="36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 spans="1:27" ht="14.2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41"/>
      <c r="N576" s="25"/>
      <c r="O576" s="25"/>
      <c r="P576" s="25"/>
      <c r="Q576" s="36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 spans="1:27" ht="14.2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41"/>
      <c r="N577" s="25"/>
      <c r="O577" s="25"/>
      <c r="P577" s="25"/>
      <c r="Q577" s="36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 spans="1:27" ht="14.2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41"/>
      <c r="N578" s="25"/>
      <c r="O578" s="25"/>
      <c r="P578" s="25"/>
      <c r="Q578" s="36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 spans="1:27" ht="14.2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41"/>
      <c r="N579" s="25"/>
      <c r="O579" s="25"/>
      <c r="P579" s="25"/>
      <c r="Q579" s="36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 spans="1:27" ht="14.2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41"/>
      <c r="N580" s="25"/>
      <c r="O580" s="25"/>
      <c r="P580" s="25"/>
      <c r="Q580" s="36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 spans="1:27" ht="14.2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41"/>
      <c r="N581" s="25"/>
      <c r="O581" s="25"/>
      <c r="P581" s="25"/>
      <c r="Q581" s="36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 spans="1:27" ht="14.2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41"/>
      <c r="N582" s="25"/>
      <c r="O582" s="25"/>
      <c r="P582" s="25"/>
      <c r="Q582" s="36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 spans="1:27" ht="14.2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41"/>
      <c r="N583" s="25"/>
      <c r="O583" s="25"/>
      <c r="P583" s="25"/>
      <c r="Q583" s="36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 spans="1:27" ht="14.2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41"/>
      <c r="N584" s="25"/>
      <c r="O584" s="25"/>
      <c r="P584" s="25"/>
      <c r="Q584" s="36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 spans="1:27" ht="14.2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41"/>
      <c r="N585" s="25"/>
      <c r="O585" s="25"/>
      <c r="P585" s="25"/>
      <c r="Q585" s="36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 spans="1:27" ht="14.2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41"/>
      <c r="N586" s="25"/>
      <c r="O586" s="25"/>
      <c r="P586" s="25"/>
      <c r="Q586" s="36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 spans="1:27" ht="14.2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41"/>
      <c r="N587" s="25"/>
      <c r="O587" s="25"/>
      <c r="P587" s="25"/>
      <c r="Q587" s="36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 spans="1:27" ht="14.2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41"/>
      <c r="N588" s="25"/>
      <c r="O588" s="25"/>
      <c r="P588" s="25"/>
      <c r="Q588" s="36"/>
      <c r="R588" s="25"/>
      <c r="S588" s="25"/>
      <c r="T588" s="25"/>
      <c r="U588" s="25"/>
      <c r="V588" s="25"/>
      <c r="W588" s="25"/>
      <c r="X588" s="25"/>
      <c r="Y588" s="25"/>
      <c r="Z588" s="25"/>
      <c r="AA588" s="25"/>
    </row>
    <row r="589" spans="1:27" ht="14.2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41"/>
      <c r="N589" s="25"/>
      <c r="O589" s="25"/>
      <c r="P589" s="25"/>
      <c r="Q589" s="36"/>
      <c r="R589" s="25"/>
      <c r="S589" s="25"/>
      <c r="T589" s="25"/>
      <c r="U589" s="25"/>
      <c r="V589" s="25"/>
      <c r="W589" s="25"/>
      <c r="X589" s="25"/>
      <c r="Y589" s="25"/>
      <c r="Z589" s="25"/>
      <c r="AA589" s="25"/>
    </row>
    <row r="590" spans="1:27" ht="14.2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41"/>
      <c r="N590" s="25"/>
      <c r="O590" s="25"/>
      <c r="P590" s="25"/>
      <c r="Q590" s="36"/>
      <c r="R590" s="25"/>
      <c r="S590" s="25"/>
      <c r="T590" s="25"/>
      <c r="U590" s="25"/>
      <c r="V590" s="25"/>
      <c r="W590" s="25"/>
      <c r="X590" s="25"/>
      <c r="Y590" s="25"/>
      <c r="Z590" s="25"/>
      <c r="AA590" s="25"/>
    </row>
    <row r="591" spans="1:27" ht="14.2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41"/>
      <c r="N591" s="25"/>
      <c r="O591" s="25"/>
      <c r="P591" s="25"/>
      <c r="Q591" s="36"/>
      <c r="R591" s="25"/>
      <c r="S591" s="25"/>
      <c r="T591" s="25"/>
      <c r="U591" s="25"/>
      <c r="V591" s="25"/>
      <c r="W591" s="25"/>
      <c r="X591" s="25"/>
      <c r="Y591" s="25"/>
      <c r="Z591" s="25"/>
      <c r="AA591" s="25"/>
    </row>
    <row r="592" spans="1:27" ht="14.2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41"/>
      <c r="N592" s="25"/>
      <c r="O592" s="25"/>
      <c r="P592" s="25"/>
      <c r="Q592" s="36"/>
      <c r="R592" s="25"/>
      <c r="S592" s="25"/>
      <c r="T592" s="25"/>
      <c r="U592" s="25"/>
      <c r="V592" s="25"/>
      <c r="W592" s="25"/>
      <c r="X592" s="25"/>
      <c r="Y592" s="25"/>
      <c r="Z592" s="25"/>
      <c r="AA592" s="25"/>
    </row>
    <row r="593" spans="1:27" ht="14.2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41"/>
      <c r="N593" s="25"/>
      <c r="O593" s="25"/>
      <c r="P593" s="25"/>
      <c r="Q593" s="36"/>
      <c r="R593" s="25"/>
      <c r="S593" s="25"/>
      <c r="T593" s="25"/>
      <c r="U593" s="25"/>
      <c r="V593" s="25"/>
      <c r="W593" s="25"/>
      <c r="X593" s="25"/>
      <c r="Y593" s="25"/>
      <c r="Z593" s="25"/>
      <c r="AA593" s="25"/>
    </row>
    <row r="594" spans="1:27" ht="14.2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41"/>
      <c r="N594" s="25"/>
      <c r="O594" s="25"/>
      <c r="P594" s="25"/>
      <c r="Q594" s="36"/>
      <c r="R594" s="25"/>
      <c r="S594" s="25"/>
      <c r="T594" s="25"/>
      <c r="U594" s="25"/>
      <c r="V594" s="25"/>
      <c r="W594" s="25"/>
      <c r="X594" s="25"/>
      <c r="Y594" s="25"/>
      <c r="Z594" s="25"/>
      <c r="AA594" s="25"/>
    </row>
    <row r="595" spans="1:27" ht="14.2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41"/>
      <c r="N595" s="25"/>
      <c r="O595" s="25"/>
      <c r="P595" s="25"/>
      <c r="Q595" s="36"/>
      <c r="R595" s="25"/>
      <c r="S595" s="25"/>
      <c r="T595" s="25"/>
      <c r="U595" s="25"/>
      <c r="V595" s="25"/>
      <c r="W595" s="25"/>
      <c r="X595" s="25"/>
      <c r="Y595" s="25"/>
      <c r="Z595" s="25"/>
      <c r="AA595" s="25"/>
    </row>
    <row r="596" spans="1:27" ht="14.2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41"/>
      <c r="N596" s="25"/>
      <c r="O596" s="25"/>
      <c r="P596" s="25"/>
      <c r="Q596" s="36"/>
      <c r="R596" s="25"/>
      <c r="S596" s="25"/>
      <c r="T596" s="25"/>
      <c r="U596" s="25"/>
      <c r="V596" s="25"/>
      <c r="W596" s="25"/>
      <c r="X596" s="25"/>
      <c r="Y596" s="25"/>
      <c r="Z596" s="25"/>
      <c r="AA596" s="25"/>
    </row>
    <row r="597" spans="1:27" ht="14.2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41"/>
      <c r="N597" s="25"/>
      <c r="O597" s="25"/>
      <c r="P597" s="25"/>
      <c r="Q597" s="36"/>
      <c r="R597" s="25"/>
      <c r="S597" s="25"/>
      <c r="T597" s="25"/>
      <c r="U597" s="25"/>
      <c r="V597" s="25"/>
      <c r="W597" s="25"/>
      <c r="X597" s="25"/>
      <c r="Y597" s="25"/>
      <c r="Z597" s="25"/>
      <c r="AA597" s="25"/>
    </row>
    <row r="598" spans="1:27" ht="14.2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41"/>
      <c r="N598" s="25"/>
      <c r="O598" s="25"/>
      <c r="P598" s="25"/>
      <c r="Q598" s="36"/>
      <c r="R598" s="25"/>
      <c r="S598" s="25"/>
      <c r="T598" s="25"/>
      <c r="U598" s="25"/>
      <c r="V598" s="25"/>
      <c r="W598" s="25"/>
      <c r="X598" s="25"/>
      <c r="Y598" s="25"/>
      <c r="Z598" s="25"/>
      <c r="AA598" s="25"/>
    </row>
    <row r="599" spans="1:27" ht="14.2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41"/>
      <c r="N599" s="25"/>
      <c r="O599" s="25"/>
      <c r="P599" s="25"/>
      <c r="Q599" s="36"/>
      <c r="R599" s="25"/>
      <c r="S599" s="25"/>
      <c r="T599" s="25"/>
      <c r="U599" s="25"/>
      <c r="V599" s="25"/>
      <c r="W599" s="25"/>
      <c r="X599" s="25"/>
      <c r="Y599" s="25"/>
      <c r="Z599" s="25"/>
      <c r="AA599" s="25"/>
    </row>
    <row r="600" spans="1:27" ht="14.2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41"/>
      <c r="N600" s="25"/>
      <c r="O600" s="25"/>
      <c r="P600" s="25"/>
      <c r="Q600" s="36"/>
      <c r="R600" s="25"/>
      <c r="S600" s="25"/>
      <c r="T600" s="25"/>
      <c r="U600" s="25"/>
      <c r="V600" s="25"/>
      <c r="W600" s="25"/>
      <c r="X600" s="25"/>
      <c r="Y600" s="25"/>
      <c r="Z600" s="25"/>
      <c r="AA600" s="25"/>
    </row>
    <row r="601" spans="1:27" ht="14.2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41"/>
      <c r="N601" s="25"/>
      <c r="O601" s="25"/>
      <c r="P601" s="25"/>
      <c r="Q601" s="36"/>
      <c r="R601" s="25"/>
      <c r="S601" s="25"/>
      <c r="T601" s="25"/>
      <c r="U601" s="25"/>
      <c r="V601" s="25"/>
      <c r="W601" s="25"/>
      <c r="X601" s="25"/>
      <c r="Y601" s="25"/>
      <c r="Z601" s="25"/>
      <c r="AA601" s="25"/>
    </row>
    <row r="602" spans="1:27" ht="14.2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41"/>
      <c r="N602" s="25"/>
      <c r="O602" s="25"/>
      <c r="P602" s="25"/>
      <c r="Q602" s="36"/>
      <c r="R602" s="25"/>
      <c r="S602" s="25"/>
      <c r="T602" s="25"/>
      <c r="U602" s="25"/>
      <c r="V602" s="25"/>
      <c r="W602" s="25"/>
      <c r="X602" s="25"/>
      <c r="Y602" s="25"/>
      <c r="Z602" s="25"/>
      <c r="AA602" s="25"/>
    </row>
    <row r="603" spans="1:27" ht="14.2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41"/>
      <c r="N603" s="25"/>
      <c r="O603" s="25"/>
      <c r="P603" s="25"/>
      <c r="Q603" s="36"/>
      <c r="R603" s="25"/>
      <c r="S603" s="25"/>
      <c r="T603" s="25"/>
      <c r="U603" s="25"/>
      <c r="V603" s="25"/>
      <c r="W603" s="25"/>
      <c r="X603" s="25"/>
      <c r="Y603" s="25"/>
      <c r="Z603" s="25"/>
      <c r="AA603" s="25"/>
    </row>
    <row r="604" spans="1:27" ht="14.2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41"/>
      <c r="N604" s="25"/>
      <c r="O604" s="25"/>
      <c r="P604" s="25"/>
      <c r="Q604" s="36"/>
      <c r="R604" s="25"/>
      <c r="S604" s="25"/>
      <c r="T604" s="25"/>
      <c r="U604" s="25"/>
      <c r="V604" s="25"/>
      <c r="W604" s="25"/>
      <c r="X604" s="25"/>
      <c r="Y604" s="25"/>
      <c r="Z604" s="25"/>
      <c r="AA604" s="25"/>
    </row>
    <row r="605" spans="1:27" ht="14.2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41"/>
      <c r="N605" s="25"/>
      <c r="O605" s="25"/>
      <c r="P605" s="25"/>
      <c r="Q605" s="36"/>
      <c r="R605" s="25"/>
      <c r="S605" s="25"/>
      <c r="T605" s="25"/>
      <c r="U605" s="25"/>
      <c r="V605" s="25"/>
      <c r="W605" s="25"/>
      <c r="X605" s="25"/>
      <c r="Y605" s="25"/>
      <c r="Z605" s="25"/>
      <c r="AA605" s="25"/>
    </row>
    <row r="606" spans="1:27" ht="14.2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41"/>
      <c r="N606" s="25"/>
      <c r="O606" s="25"/>
      <c r="P606" s="25"/>
      <c r="Q606" s="36"/>
      <c r="R606" s="25"/>
      <c r="S606" s="25"/>
      <c r="T606" s="25"/>
      <c r="U606" s="25"/>
      <c r="V606" s="25"/>
      <c r="W606" s="25"/>
      <c r="X606" s="25"/>
      <c r="Y606" s="25"/>
      <c r="Z606" s="25"/>
      <c r="AA606" s="25"/>
    </row>
    <row r="607" spans="1:27" ht="14.2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41"/>
      <c r="N607" s="25"/>
      <c r="O607" s="25"/>
      <c r="P607" s="25"/>
      <c r="Q607" s="36"/>
      <c r="R607" s="25"/>
      <c r="S607" s="25"/>
      <c r="T607" s="25"/>
      <c r="U607" s="25"/>
      <c r="V607" s="25"/>
      <c r="W607" s="25"/>
      <c r="X607" s="25"/>
      <c r="Y607" s="25"/>
      <c r="Z607" s="25"/>
      <c r="AA607" s="25"/>
    </row>
    <row r="608" spans="1:27" ht="14.2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41"/>
      <c r="N608" s="25"/>
      <c r="O608" s="25"/>
      <c r="P608" s="25"/>
      <c r="Q608" s="36"/>
      <c r="R608" s="25"/>
      <c r="S608" s="25"/>
      <c r="T608" s="25"/>
      <c r="U608" s="25"/>
      <c r="V608" s="25"/>
      <c r="W608" s="25"/>
      <c r="X608" s="25"/>
      <c r="Y608" s="25"/>
      <c r="Z608" s="25"/>
      <c r="AA608" s="25"/>
    </row>
    <row r="609" spans="1:27" ht="14.2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41"/>
      <c r="N609" s="25"/>
      <c r="O609" s="25"/>
      <c r="P609" s="25"/>
      <c r="Q609" s="36"/>
      <c r="R609" s="25"/>
      <c r="S609" s="25"/>
      <c r="T609" s="25"/>
      <c r="U609" s="25"/>
      <c r="V609" s="25"/>
      <c r="W609" s="25"/>
      <c r="X609" s="25"/>
      <c r="Y609" s="25"/>
      <c r="Z609" s="25"/>
      <c r="AA609" s="25"/>
    </row>
    <row r="610" spans="1:27" ht="14.2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41"/>
      <c r="N610" s="25"/>
      <c r="O610" s="25"/>
      <c r="P610" s="25"/>
      <c r="Q610" s="36"/>
      <c r="R610" s="25"/>
      <c r="S610" s="25"/>
      <c r="T610" s="25"/>
      <c r="U610" s="25"/>
      <c r="V610" s="25"/>
      <c r="W610" s="25"/>
      <c r="X610" s="25"/>
      <c r="Y610" s="25"/>
      <c r="Z610" s="25"/>
      <c r="AA610" s="25"/>
    </row>
    <row r="611" spans="1:27" ht="14.2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41"/>
      <c r="N611" s="25"/>
      <c r="O611" s="25"/>
      <c r="P611" s="25"/>
      <c r="Q611" s="36"/>
      <c r="R611" s="25"/>
      <c r="S611" s="25"/>
      <c r="T611" s="25"/>
      <c r="U611" s="25"/>
      <c r="V611" s="25"/>
      <c r="W611" s="25"/>
      <c r="X611" s="25"/>
      <c r="Y611" s="25"/>
      <c r="Z611" s="25"/>
      <c r="AA611" s="25"/>
    </row>
    <row r="612" spans="1:27" ht="14.2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41"/>
      <c r="N612" s="25"/>
      <c r="O612" s="25"/>
      <c r="P612" s="25"/>
      <c r="Q612" s="36"/>
      <c r="R612" s="25"/>
      <c r="S612" s="25"/>
      <c r="T612" s="25"/>
      <c r="U612" s="25"/>
      <c r="V612" s="25"/>
      <c r="W612" s="25"/>
      <c r="X612" s="25"/>
      <c r="Y612" s="25"/>
      <c r="Z612" s="25"/>
      <c r="AA612" s="25"/>
    </row>
    <row r="613" spans="1:27" ht="14.2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41"/>
      <c r="N613" s="25"/>
      <c r="O613" s="25"/>
      <c r="P613" s="25"/>
      <c r="Q613" s="36"/>
      <c r="R613" s="25"/>
      <c r="S613" s="25"/>
      <c r="T613" s="25"/>
      <c r="U613" s="25"/>
      <c r="V613" s="25"/>
      <c r="W613" s="25"/>
      <c r="X613" s="25"/>
      <c r="Y613" s="25"/>
      <c r="Z613" s="25"/>
      <c r="AA613" s="25"/>
    </row>
    <row r="614" spans="1:27" ht="14.2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41"/>
      <c r="N614" s="25"/>
      <c r="O614" s="25"/>
      <c r="P614" s="25"/>
      <c r="Q614" s="36"/>
      <c r="R614" s="25"/>
      <c r="S614" s="25"/>
      <c r="T614" s="25"/>
      <c r="U614" s="25"/>
      <c r="V614" s="25"/>
      <c r="W614" s="25"/>
      <c r="X614" s="25"/>
      <c r="Y614" s="25"/>
      <c r="Z614" s="25"/>
      <c r="AA614" s="25"/>
    </row>
    <row r="615" spans="1:27" ht="14.2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41"/>
      <c r="N615" s="25"/>
      <c r="O615" s="25"/>
      <c r="P615" s="25"/>
      <c r="Q615" s="36"/>
      <c r="R615" s="25"/>
      <c r="S615" s="25"/>
      <c r="T615" s="25"/>
      <c r="U615" s="25"/>
      <c r="V615" s="25"/>
      <c r="W615" s="25"/>
      <c r="X615" s="25"/>
      <c r="Y615" s="25"/>
      <c r="Z615" s="25"/>
      <c r="AA615" s="25"/>
    </row>
    <row r="616" spans="1:27" ht="14.2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41"/>
      <c r="N616" s="25"/>
      <c r="O616" s="25"/>
      <c r="P616" s="25"/>
      <c r="Q616" s="36"/>
      <c r="R616" s="25"/>
      <c r="S616" s="25"/>
      <c r="T616" s="25"/>
      <c r="U616" s="25"/>
      <c r="V616" s="25"/>
      <c r="W616" s="25"/>
      <c r="X616" s="25"/>
      <c r="Y616" s="25"/>
      <c r="Z616" s="25"/>
      <c r="AA616" s="25"/>
    </row>
    <row r="617" spans="1:27" ht="14.2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41"/>
      <c r="N617" s="25"/>
      <c r="O617" s="25"/>
      <c r="P617" s="25"/>
      <c r="Q617" s="36"/>
      <c r="R617" s="25"/>
      <c r="S617" s="25"/>
      <c r="T617" s="25"/>
      <c r="U617" s="25"/>
      <c r="V617" s="25"/>
      <c r="W617" s="25"/>
      <c r="X617" s="25"/>
      <c r="Y617" s="25"/>
      <c r="Z617" s="25"/>
      <c r="AA617" s="25"/>
    </row>
    <row r="618" spans="1:27" ht="14.2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41"/>
      <c r="N618" s="25"/>
      <c r="O618" s="25"/>
      <c r="P618" s="25"/>
      <c r="Q618" s="36"/>
      <c r="R618" s="25"/>
      <c r="S618" s="25"/>
      <c r="T618" s="25"/>
      <c r="U618" s="25"/>
      <c r="V618" s="25"/>
      <c r="W618" s="25"/>
      <c r="X618" s="25"/>
      <c r="Y618" s="25"/>
      <c r="Z618" s="25"/>
      <c r="AA618" s="25"/>
    </row>
    <row r="619" spans="1:27" ht="14.2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41"/>
      <c r="N619" s="25"/>
      <c r="O619" s="25"/>
      <c r="P619" s="25"/>
      <c r="Q619" s="36"/>
      <c r="R619" s="25"/>
      <c r="S619" s="25"/>
      <c r="T619" s="25"/>
      <c r="U619" s="25"/>
      <c r="V619" s="25"/>
      <c r="W619" s="25"/>
      <c r="X619" s="25"/>
      <c r="Y619" s="25"/>
      <c r="Z619" s="25"/>
      <c r="AA619" s="25"/>
    </row>
    <row r="620" spans="1:27" ht="14.2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41"/>
      <c r="N620" s="25"/>
      <c r="O620" s="25"/>
      <c r="P620" s="25"/>
      <c r="Q620" s="36"/>
      <c r="R620" s="25"/>
      <c r="S620" s="25"/>
      <c r="T620" s="25"/>
      <c r="U620" s="25"/>
      <c r="V620" s="25"/>
      <c r="W620" s="25"/>
      <c r="X620" s="25"/>
      <c r="Y620" s="25"/>
      <c r="Z620" s="25"/>
      <c r="AA620" s="25"/>
    </row>
    <row r="621" spans="1:27" ht="14.2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41"/>
      <c r="N621" s="25"/>
      <c r="O621" s="25"/>
      <c r="P621" s="25"/>
      <c r="Q621" s="36"/>
      <c r="R621" s="25"/>
      <c r="S621" s="25"/>
      <c r="T621" s="25"/>
      <c r="U621" s="25"/>
      <c r="V621" s="25"/>
      <c r="W621" s="25"/>
      <c r="X621" s="25"/>
      <c r="Y621" s="25"/>
      <c r="Z621" s="25"/>
      <c r="AA621" s="25"/>
    </row>
    <row r="622" spans="1:27" ht="14.2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41"/>
      <c r="N622" s="25"/>
      <c r="O622" s="25"/>
      <c r="P622" s="25"/>
      <c r="Q622" s="36"/>
      <c r="R622" s="25"/>
      <c r="S622" s="25"/>
      <c r="T622" s="25"/>
      <c r="U622" s="25"/>
      <c r="V622" s="25"/>
      <c r="W622" s="25"/>
      <c r="X622" s="25"/>
      <c r="Y622" s="25"/>
      <c r="Z622" s="25"/>
      <c r="AA622" s="25"/>
    </row>
    <row r="623" spans="1:27" ht="14.2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41"/>
      <c r="N623" s="25"/>
      <c r="O623" s="25"/>
      <c r="P623" s="25"/>
      <c r="Q623" s="36"/>
      <c r="R623" s="25"/>
      <c r="S623" s="25"/>
      <c r="T623" s="25"/>
      <c r="U623" s="25"/>
      <c r="V623" s="25"/>
      <c r="W623" s="25"/>
      <c r="X623" s="25"/>
      <c r="Y623" s="25"/>
      <c r="Z623" s="25"/>
      <c r="AA623" s="25"/>
    </row>
    <row r="624" spans="1:27" ht="14.2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41"/>
      <c r="N624" s="25"/>
      <c r="O624" s="25"/>
      <c r="P624" s="25"/>
      <c r="Q624" s="36"/>
      <c r="R624" s="25"/>
      <c r="S624" s="25"/>
      <c r="T624" s="25"/>
      <c r="U624" s="25"/>
      <c r="V624" s="25"/>
      <c r="W624" s="25"/>
      <c r="X624" s="25"/>
      <c r="Y624" s="25"/>
      <c r="Z624" s="25"/>
      <c r="AA624" s="25"/>
    </row>
    <row r="625" spans="1:27" ht="14.2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41"/>
      <c r="N625" s="25"/>
      <c r="O625" s="25"/>
      <c r="P625" s="25"/>
      <c r="Q625" s="36"/>
      <c r="R625" s="25"/>
      <c r="S625" s="25"/>
      <c r="T625" s="25"/>
      <c r="U625" s="25"/>
      <c r="V625" s="25"/>
      <c r="W625" s="25"/>
      <c r="X625" s="25"/>
      <c r="Y625" s="25"/>
      <c r="Z625" s="25"/>
      <c r="AA625" s="25"/>
    </row>
    <row r="626" spans="1:27" ht="14.2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41"/>
      <c r="N626" s="25"/>
      <c r="O626" s="25"/>
      <c r="P626" s="25"/>
      <c r="Q626" s="36"/>
      <c r="R626" s="25"/>
      <c r="S626" s="25"/>
      <c r="T626" s="25"/>
      <c r="U626" s="25"/>
      <c r="V626" s="25"/>
      <c r="W626" s="25"/>
      <c r="X626" s="25"/>
      <c r="Y626" s="25"/>
      <c r="Z626" s="25"/>
      <c r="AA626" s="25"/>
    </row>
    <row r="627" spans="1:27" ht="14.2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41"/>
      <c r="N627" s="25"/>
      <c r="O627" s="25"/>
      <c r="P627" s="25"/>
      <c r="Q627" s="36"/>
      <c r="R627" s="25"/>
      <c r="S627" s="25"/>
      <c r="T627" s="25"/>
      <c r="U627" s="25"/>
      <c r="V627" s="25"/>
      <c r="W627" s="25"/>
      <c r="X627" s="25"/>
      <c r="Y627" s="25"/>
      <c r="Z627" s="25"/>
      <c r="AA627" s="25"/>
    </row>
    <row r="628" spans="1:27" ht="14.2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41"/>
      <c r="N628" s="25"/>
      <c r="O628" s="25"/>
      <c r="P628" s="25"/>
      <c r="Q628" s="36"/>
      <c r="R628" s="25"/>
      <c r="S628" s="25"/>
      <c r="T628" s="25"/>
      <c r="U628" s="25"/>
      <c r="V628" s="25"/>
      <c r="W628" s="25"/>
      <c r="X628" s="25"/>
      <c r="Y628" s="25"/>
      <c r="Z628" s="25"/>
      <c r="AA628" s="25"/>
    </row>
    <row r="629" spans="1:27" ht="14.2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41"/>
      <c r="N629" s="25"/>
      <c r="O629" s="25"/>
      <c r="P629" s="25"/>
      <c r="Q629" s="36"/>
      <c r="R629" s="25"/>
      <c r="S629" s="25"/>
      <c r="T629" s="25"/>
      <c r="U629" s="25"/>
      <c r="V629" s="25"/>
      <c r="W629" s="25"/>
      <c r="X629" s="25"/>
      <c r="Y629" s="25"/>
      <c r="Z629" s="25"/>
      <c r="AA629" s="25"/>
    </row>
    <row r="630" spans="1:27" ht="14.2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41"/>
      <c r="N630" s="25"/>
      <c r="O630" s="25"/>
      <c r="P630" s="25"/>
      <c r="Q630" s="36"/>
      <c r="R630" s="25"/>
      <c r="S630" s="25"/>
      <c r="T630" s="25"/>
      <c r="U630" s="25"/>
      <c r="V630" s="25"/>
      <c r="W630" s="25"/>
      <c r="X630" s="25"/>
      <c r="Y630" s="25"/>
      <c r="Z630" s="25"/>
      <c r="AA630" s="25"/>
    </row>
    <row r="631" spans="1:27" ht="14.2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41"/>
      <c r="N631" s="25"/>
      <c r="O631" s="25"/>
      <c r="P631" s="25"/>
      <c r="Q631" s="36"/>
      <c r="R631" s="25"/>
      <c r="S631" s="25"/>
      <c r="T631" s="25"/>
      <c r="U631" s="25"/>
      <c r="V631" s="25"/>
      <c r="W631" s="25"/>
      <c r="X631" s="25"/>
      <c r="Y631" s="25"/>
      <c r="Z631" s="25"/>
      <c r="AA631" s="25"/>
    </row>
    <row r="632" spans="1:27" ht="14.2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41"/>
      <c r="N632" s="25"/>
      <c r="O632" s="25"/>
      <c r="P632" s="25"/>
      <c r="Q632" s="36"/>
      <c r="R632" s="25"/>
      <c r="S632" s="25"/>
      <c r="T632" s="25"/>
      <c r="U632" s="25"/>
      <c r="V632" s="25"/>
      <c r="W632" s="25"/>
      <c r="X632" s="25"/>
      <c r="Y632" s="25"/>
      <c r="Z632" s="25"/>
      <c r="AA632" s="25"/>
    </row>
    <row r="633" spans="1:27" ht="14.2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41"/>
      <c r="N633" s="25"/>
      <c r="O633" s="25"/>
      <c r="P633" s="25"/>
      <c r="Q633" s="36"/>
      <c r="R633" s="25"/>
      <c r="S633" s="25"/>
      <c r="T633" s="25"/>
      <c r="U633" s="25"/>
      <c r="V633" s="25"/>
      <c r="W633" s="25"/>
      <c r="X633" s="25"/>
      <c r="Y633" s="25"/>
      <c r="Z633" s="25"/>
      <c r="AA633" s="25"/>
    </row>
    <row r="634" spans="1:27" ht="14.2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41"/>
      <c r="N634" s="25"/>
      <c r="O634" s="25"/>
      <c r="P634" s="25"/>
      <c r="Q634" s="36"/>
      <c r="R634" s="25"/>
      <c r="S634" s="25"/>
      <c r="T634" s="25"/>
      <c r="U634" s="25"/>
      <c r="V634" s="25"/>
      <c r="W634" s="25"/>
      <c r="X634" s="25"/>
      <c r="Y634" s="25"/>
      <c r="Z634" s="25"/>
      <c r="AA634" s="25"/>
    </row>
    <row r="635" spans="1:27" ht="14.2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41"/>
      <c r="N635" s="25"/>
      <c r="O635" s="25"/>
      <c r="P635" s="25"/>
      <c r="Q635" s="36"/>
      <c r="R635" s="25"/>
      <c r="S635" s="25"/>
      <c r="T635" s="25"/>
      <c r="U635" s="25"/>
      <c r="V635" s="25"/>
      <c r="W635" s="25"/>
      <c r="X635" s="25"/>
      <c r="Y635" s="25"/>
      <c r="Z635" s="25"/>
      <c r="AA635" s="25"/>
    </row>
    <row r="636" spans="1:27" ht="14.2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41"/>
      <c r="N636" s="25"/>
      <c r="O636" s="25"/>
      <c r="P636" s="25"/>
      <c r="Q636" s="36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 spans="1:27" ht="14.2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41"/>
      <c r="N637" s="25"/>
      <c r="O637" s="25"/>
      <c r="P637" s="25"/>
      <c r="Q637" s="36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 spans="1:27" ht="14.2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41"/>
      <c r="N638" s="25"/>
      <c r="O638" s="25"/>
      <c r="P638" s="25"/>
      <c r="Q638" s="36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 spans="1:27" ht="14.2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41"/>
      <c r="N639" s="25"/>
      <c r="O639" s="25"/>
      <c r="P639" s="25"/>
      <c r="Q639" s="36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 spans="1:27" ht="14.2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41"/>
      <c r="N640" s="25"/>
      <c r="O640" s="25"/>
      <c r="P640" s="25"/>
      <c r="Q640" s="36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 spans="1:27" ht="14.2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41"/>
      <c r="N641" s="25"/>
      <c r="O641" s="25"/>
      <c r="P641" s="25"/>
      <c r="Q641" s="36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 spans="1:27" ht="14.2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41"/>
      <c r="N642" s="25"/>
      <c r="O642" s="25"/>
      <c r="P642" s="25"/>
      <c r="Q642" s="36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 spans="1:27" ht="14.2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41"/>
      <c r="N643" s="25"/>
      <c r="O643" s="25"/>
      <c r="P643" s="25"/>
      <c r="Q643" s="36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  <row r="644" spans="1:27" ht="14.2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41"/>
      <c r="N644" s="25"/>
      <c r="O644" s="25"/>
      <c r="P644" s="25"/>
      <c r="Q644" s="36"/>
      <c r="R644" s="25"/>
      <c r="S644" s="25"/>
      <c r="T644" s="25"/>
      <c r="U644" s="25"/>
      <c r="V644" s="25"/>
      <c r="W644" s="25"/>
      <c r="X644" s="25"/>
      <c r="Y644" s="25"/>
      <c r="Z644" s="25"/>
      <c r="AA644" s="25"/>
    </row>
    <row r="645" spans="1:27" ht="14.2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41"/>
      <c r="N645" s="25"/>
      <c r="O645" s="25"/>
      <c r="P645" s="25"/>
      <c r="Q645" s="36"/>
      <c r="R645" s="25"/>
      <c r="S645" s="25"/>
      <c r="T645" s="25"/>
      <c r="U645" s="25"/>
      <c r="V645" s="25"/>
      <c r="W645" s="25"/>
      <c r="X645" s="25"/>
      <c r="Y645" s="25"/>
      <c r="Z645" s="25"/>
      <c r="AA645" s="25"/>
    </row>
    <row r="646" spans="1:27" ht="14.2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41"/>
      <c r="N646" s="25"/>
      <c r="O646" s="25"/>
      <c r="P646" s="25"/>
      <c r="Q646" s="36"/>
      <c r="R646" s="25"/>
      <c r="S646" s="25"/>
      <c r="T646" s="25"/>
      <c r="U646" s="25"/>
      <c r="V646" s="25"/>
      <c r="W646" s="25"/>
      <c r="X646" s="25"/>
      <c r="Y646" s="25"/>
      <c r="Z646" s="25"/>
      <c r="AA646" s="25"/>
    </row>
    <row r="647" spans="1:27" ht="14.2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41"/>
      <c r="N647" s="25"/>
      <c r="O647" s="25"/>
      <c r="P647" s="25"/>
      <c r="Q647" s="36"/>
      <c r="R647" s="25"/>
      <c r="S647" s="25"/>
      <c r="T647" s="25"/>
      <c r="U647" s="25"/>
      <c r="V647" s="25"/>
      <c r="W647" s="25"/>
      <c r="X647" s="25"/>
      <c r="Y647" s="25"/>
      <c r="Z647" s="25"/>
      <c r="AA647" s="25"/>
    </row>
    <row r="648" spans="1:27" ht="14.2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41"/>
      <c r="N648" s="25"/>
      <c r="O648" s="25"/>
      <c r="P648" s="25"/>
      <c r="Q648" s="36"/>
      <c r="R648" s="25"/>
      <c r="S648" s="25"/>
      <c r="T648" s="25"/>
      <c r="U648" s="25"/>
      <c r="V648" s="25"/>
      <c r="W648" s="25"/>
      <c r="X648" s="25"/>
      <c r="Y648" s="25"/>
      <c r="Z648" s="25"/>
      <c r="AA648" s="25"/>
    </row>
    <row r="649" spans="1:27" ht="14.2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41"/>
      <c r="N649" s="25"/>
      <c r="O649" s="25"/>
      <c r="P649" s="25"/>
      <c r="Q649" s="36"/>
      <c r="R649" s="25"/>
      <c r="S649" s="25"/>
      <c r="T649" s="25"/>
      <c r="U649" s="25"/>
      <c r="V649" s="25"/>
      <c r="W649" s="25"/>
      <c r="X649" s="25"/>
      <c r="Y649" s="25"/>
      <c r="Z649" s="25"/>
      <c r="AA649" s="25"/>
    </row>
    <row r="650" spans="1:27" ht="14.2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41"/>
      <c r="N650" s="25"/>
      <c r="O650" s="25"/>
      <c r="P650" s="25"/>
      <c r="Q650" s="36"/>
      <c r="R650" s="25"/>
      <c r="S650" s="25"/>
      <c r="T650" s="25"/>
      <c r="U650" s="25"/>
      <c r="V650" s="25"/>
      <c r="W650" s="25"/>
      <c r="X650" s="25"/>
      <c r="Y650" s="25"/>
      <c r="Z650" s="25"/>
      <c r="AA650" s="25"/>
    </row>
    <row r="651" spans="1:27" ht="14.2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41"/>
      <c r="N651" s="25"/>
      <c r="O651" s="25"/>
      <c r="P651" s="25"/>
      <c r="Q651" s="36"/>
      <c r="R651" s="25"/>
      <c r="S651" s="25"/>
      <c r="T651" s="25"/>
      <c r="U651" s="25"/>
      <c r="V651" s="25"/>
      <c r="W651" s="25"/>
      <c r="X651" s="25"/>
      <c r="Y651" s="25"/>
      <c r="Z651" s="25"/>
      <c r="AA651" s="25"/>
    </row>
    <row r="652" spans="1:27" ht="14.2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41"/>
      <c r="N652" s="25"/>
      <c r="O652" s="25"/>
      <c r="P652" s="25"/>
      <c r="Q652" s="36"/>
      <c r="R652" s="25"/>
      <c r="S652" s="25"/>
      <c r="T652" s="25"/>
      <c r="U652" s="25"/>
      <c r="V652" s="25"/>
      <c r="W652" s="25"/>
      <c r="X652" s="25"/>
      <c r="Y652" s="25"/>
      <c r="Z652" s="25"/>
      <c r="AA652" s="25"/>
    </row>
    <row r="653" spans="1:27" ht="14.2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41"/>
      <c r="N653" s="25"/>
      <c r="O653" s="25"/>
      <c r="P653" s="25"/>
      <c r="Q653" s="36"/>
      <c r="R653" s="25"/>
      <c r="S653" s="25"/>
      <c r="T653" s="25"/>
      <c r="U653" s="25"/>
      <c r="V653" s="25"/>
      <c r="W653" s="25"/>
      <c r="X653" s="25"/>
      <c r="Y653" s="25"/>
      <c r="Z653" s="25"/>
      <c r="AA653" s="25"/>
    </row>
    <row r="654" spans="1:27" ht="14.2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41"/>
      <c r="N654" s="25"/>
      <c r="O654" s="25"/>
      <c r="P654" s="25"/>
      <c r="Q654" s="36"/>
      <c r="R654" s="25"/>
      <c r="S654" s="25"/>
      <c r="T654" s="25"/>
      <c r="U654" s="25"/>
      <c r="V654" s="25"/>
      <c r="W654" s="25"/>
      <c r="X654" s="25"/>
      <c r="Y654" s="25"/>
      <c r="Z654" s="25"/>
      <c r="AA654" s="25"/>
    </row>
    <row r="655" spans="1:27" ht="14.2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41"/>
      <c r="N655" s="25"/>
      <c r="O655" s="25"/>
      <c r="P655" s="25"/>
      <c r="Q655" s="36"/>
      <c r="R655" s="25"/>
      <c r="S655" s="25"/>
      <c r="T655" s="25"/>
      <c r="U655" s="25"/>
      <c r="V655" s="25"/>
      <c r="W655" s="25"/>
      <c r="X655" s="25"/>
      <c r="Y655" s="25"/>
      <c r="Z655" s="25"/>
      <c r="AA655" s="25"/>
    </row>
    <row r="656" spans="1:27" ht="14.2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41"/>
      <c r="N656" s="25"/>
      <c r="O656" s="25"/>
      <c r="P656" s="25"/>
      <c r="Q656" s="36"/>
      <c r="R656" s="25"/>
      <c r="S656" s="25"/>
      <c r="T656" s="25"/>
      <c r="U656" s="25"/>
      <c r="V656" s="25"/>
      <c r="W656" s="25"/>
      <c r="X656" s="25"/>
      <c r="Y656" s="25"/>
      <c r="Z656" s="25"/>
      <c r="AA656" s="25"/>
    </row>
    <row r="657" spans="1:27" ht="14.2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41"/>
      <c r="N657" s="25"/>
      <c r="O657" s="25"/>
      <c r="P657" s="25"/>
      <c r="Q657" s="36"/>
      <c r="R657" s="25"/>
      <c r="S657" s="25"/>
      <c r="T657" s="25"/>
      <c r="U657" s="25"/>
      <c r="V657" s="25"/>
      <c r="W657" s="25"/>
      <c r="X657" s="25"/>
      <c r="Y657" s="25"/>
      <c r="Z657" s="25"/>
      <c r="AA657" s="25"/>
    </row>
    <row r="658" spans="1:27" ht="14.2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41"/>
      <c r="N658" s="25"/>
      <c r="O658" s="25"/>
      <c r="P658" s="25"/>
      <c r="Q658" s="36"/>
      <c r="R658" s="25"/>
      <c r="S658" s="25"/>
      <c r="T658" s="25"/>
      <c r="U658" s="25"/>
      <c r="V658" s="25"/>
      <c r="W658" s="25"/>
      <c r="X658" s="25"/>
      <c r="Y658" s="25"/>
      <c r="Z658" s="25"/>
      <c r="AA658" s="25"/>
    </row>
    <row r="659" spans="1:27" ht="14.2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41"/>
      <c r="N659" s="25"/>
      <c r="O659" s="25"/>
      <c r="P659" s="25"/>
      <c r="Q659" s="36"/>
      <c r="R659" s="25"/>
      <c r="S659" s="25"/>
      <c r="T659" s="25"/>
      <c r="U659" s="25"/>
      <c r="V659" s="25"/>
      <c r="W659" s="25"/>
      <c r="X659" s="25"/>
      <c r="Y659" s="25"/>
      <c r="Z659" s="25"/>
      <c r="AA659" s="25"/>
    </row>
    <row r="660" spans="1:27" ht="14.2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41"/>
      <c r="N660" s="25"/>
      <c r="O660" s="25"/>
      <c r="P660" s="25"/>
      <c r="Q660" s="36"/>
      <c r="R660" s="25"/>
      <c r="S660" s="25"/>
      <c r="T660" s="25"/>
      <c r="U660" s="25"/>
      <c r="V660" s="25"/>
      <c r="W660" s="25"/>
      <c r="X660" s="25"/>
      <c r="Y660" s="25"/>
      <c r="Z660" s="25"/>
      <c r="AA660" s="25"/>
    </row>
    <row r="661" spans="1:27" ht="14.2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41"/>
      <c r="N661" s="25"/>
      <c r="O661" s="25"/>
      <c r="P661" s="25"/>
      <c r="Q661" s="36"/>
      <c r="R661" s="25"/>
      <c r="S661" s="25"/>
      <c r="T661" s="25"/>
      <c r="U661" s="25"/>
      <c r="V661" s="25"/>
      <c r="W661" s="25"/>
      <c r="X661" s="25"/>
      <c r="Y661" s="25"/>
      <c r="Z661" s="25"/>
      <c r="AA661" s="25"/>
    </row>
    <row r="662" spans="1:27" ht="14.2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41"/>
      <c r="N662" s="25"/>
      <c r="O662" s="25"/>
      <c r="P662" s="25"/>
      <c r="Q662" s="36"/>
      <c r="R662" s="25"/>
      <c r="S662" s="25"/>
      <c r="T662" s="25"/>
      <c r="U662" s="25"/>
      <c r="V662" s="25"/>
      <c r="W662" s="25"/>
      <c r="X662" s="25"/>
      <c r="Y662" s="25"/>
      <c r="Z662" s="25"/>
      <c r="AA662" s="25"/>
    </row>
    <row r="663" spans="1:27" ht="14.2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41"/>
      <c r="N663" s="25"/>
      <c r="O663" s="25"/>
      <c r="P663" s="25"/>
      <c r="Q663" s="36"/>
      <c r="R663" s="25"/>
      <c r="S663" s="25"/>
      <c r="T663" s="25"/>
      <c r="U663" s="25"/>
      <c r="V663" s="25"/>
      <c r="W663" s="25"/>
      <c r="X663" s="25"/>
      <c r="Y663" s="25"/>
      <c r="Z663" s="25"/>
      <c r="AA663" s="25"/>
    </row>
    <row r="664" spans="1:27" ht="14.2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41"/>
      <c r="N664" s="25"/>
      <c r="O664" s="25"/>
      <c r="P664" s="25"/>
      <c r="Q664" s="36"/>
      <c r="R664" s="25"/>
      <c r="S664" s="25"/>
      <c r="T664" s="25"/>
      <c r="U664" s="25"/>
      <c r="V664" s="25"/>
      <c r="W664" s="25"/>
      <c r="X664" s="25"/>
      <c r="Y664" s="25"/>
      <c r="Z664" s="25"/>
      <c r="AA664" s="25"/>
    </row>
    <row r="665" spans="1:27" ht="14.2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41"/>
      <c r="N665" s="25"/>
      <c r="O665" s="25"/>
      <c r="P665" s="25"/>
      <c r="Q665" s="36"/>
      <c r="R665" s="25"/>
      <c r="S665" s="25"/>
      <c r="T665" s="25"/>
      <c r="U665" s="25"/>
      <c r="V665" s="25"/>
      <c r="W665" s="25"/>
      <c r="X665" s="25"/>
      <c r="Y665" s="25"/>
      <c r="Z665" s="25"/>
      <c r="AA665" s="25"/>
    </row>
    <row r="666" spans="1:27" ht="14.2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41"/>
      <c r="N666" s="25"/>
      <c r="O666" s="25"/>
      <c r="P666" s="25"/>
      <c r="Q666" s="36"/>
      <c r="R666" s="25"/>
      <c r="S666" s="25"/>
      <c r="T666" s="25"/>
      <c r="U666" s="25"/>
      <c r="V666" s="25"/>
      <c r="W666" s="25"/>
      <c r="X666" s="25"/>
      <c r="Y666" s="25"/>
      <c r="Z666" s="25"/>
      <c r="AA666" s="25"/>
    </row>
    <row r="667" spans="1:27" ht="14.2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41"/>
      <c r="N667" s="25"/>
      <c r="O667" s="25"/>
      <c r="P667" s="25"/>
      <c r="Q667" s="36"/>
      <c r="R667" s="25"/>
      <c r="S667" s="25"/>
      <c r="T667" s="25"/>
      <c r="U667" s="25"/>
      <c r="V667" s="25"/>
      <c r="W667" s="25"/>
      <c r="X667" s="25"/>
      <c r="Y667" s="25"/>
      <c r="Z667" s="25"/>
      <c r="AA667" s="25"/>
    </row>
    <row r="668" spans="1:27" ht="14.2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41"/>
      <c r="N668" s="25"/>
      <c r="O668" s="25"/>
      <c r="P668" s="25"/>
      <c r="Q668" s="36"/>
      <c r="R668" s="25"/>
      <c r="S668" s="25"/>
      <c r="T668" s="25"/>
      <c r="U668" s="25"/>
      <c r="V668" s="25"/>
      <c r="W668" s="25"/>
      <c r="X668" s="25"/>
      <c r="Y668" s="25"/>
      <c r="Z668" s="25"/>
      <c r="AA668" s="25"/>
    </row>
    <row r="669" spans="1:27" ht="14.2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41"/>
      <c r="N669" s="25"/>
      <c r="O669" s="25"/>
      <c r="P669" s="25"/>
      <c r="Q669" s="36"/>
      <c r="R669" s="25"/>
      <c r="S669" s="25"/>
      <c r="T669" s="25"/>
      <c r="U669" s="25"/>
      <c r="V669" s="25"/>
      <c r="W669" s="25"/>
      <c r="X669" s="25"/>
      <c r="Y669" s="25"/>
      <c r="Z669" s="25"/>
      <c r="AA669" s="25"/>
    </row>
    <row r="670" spans="1:27" ht="14.2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41"/>
      <c r="N670" s="25"/>
      <c r="O670" s="25"/>
      <c r="P670" s="25"/>
      <c r="Q670" s="36"/>
      <c r="R670" s="25"/>
      <c r="S670" s="25"/>
      <c r="T670" s="25"/>
      <c r="U670" s="25"/>
      <c r="V670" s="25"/>
      <c r="W670" s="25"/>
      <c r="X670" s="25"/>
      <c r="Y670" s="25"/>
      <c r="Z670" s="25"/>
      <c r="AA670" s="25"/>
    </row>
    <row r="671" spans="1:27" ht="14.2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41"/>
      <c r="N671" s="25"/>
      <c r="O671" s="25"/>
      <c r="P671" s="25"/>
      <c r="Q671" s="36"/>
      <c r="R671" s="25"/>
      <c r="S671" s="25"/>
      <c r="T671" s="25"/>
      <c r="U671" s="25"/>
      <c r="V671" s="25"/>
      <c r="W671" s="25"/>
      <c r="X671" s="25"/>
      <c r="Y671" s="25"/>
      <c r="Z671" s="25"/>
      <c r="AA671" s="25"/>
    </row>
    <row r="672" spans="1:27" ht="14.2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41"/>
      <c r="N672" s="25"/>
      <c r="O672" s="25"/>
      <c r="P672" s="25"/>
      <c r="Q672" s="36"/>
      <c r="R672" s="25"/>
      <c r="S672" s="25"/>
      <c r="T672" s="25"/>
      <c r="U672" s="25"/>
      <c r="V672" s="25"/>
      <c r="W672" s="25"/>
      <c r="X672" s="25"/>
      <c r="Y672" s="25"/>
      <c r="Z672" s="25"/>
      <c r="AA672" s="25"/>
    </row>
    <row r="673" spans="1:27" ht="14.2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41"/>
      <c r="N673" s="25"/>
      <c r="O673" s="25"/>
      <c r="P673" s="25"/>
      <c r="Q673" s="36"/>
      <c r="R673" s="25"/>
      <c r="S673" s="25"/>
      <c r="T673" s="25"/>
      <c r="U673" s="25"/>
      <c r="V673" s="25"/>
      <c r="W673" s="25"/>
      <c r="X673" s="25"/>
      <c r="Y673" s="25"/>
      <c r="Z673" s="25"/>
      <c r="AA673" s="25"/>
    </row>
    <row r="674" spans="1:27" ht="14.2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41"/>
      <c r="N674" s="25"/>
      <c r="O674" s="25"/>
      <c r="P674" s="25"/>
      <c r="Q674" s="36"/>
      <c r="R674" s="25"/>
      <c r="S674" s="25"/>
      <c r="T674" s="25"/>
      <c r="U674" s="25"/>
      <c r="V674" s="25"/>
      <c r="W674" s="25"/>
      <c r="X674" s="25"/>
      <c r="Y674" s="25"/>
      <c r="Z674" s="25"/>
      <c r="AA674" s="25"/>
    </row>
    <row r="675" spans="1:27" ht="14.2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41"/>
      <c r="N675" s="25"/>
      <c r="O675" s="25"/>
      <c r="P675" s="25"/>
      <c r="Q675" s="36"/>
      <c r="R675" s="25"/>
      <c r="S675" s="25"/>
      <c r="T675" s="25"/>
      <c r="U675" s="25"/>
      <c r="V675" s="25"/>
      <c r="W675" s="25"/>
      <c r="X675" s="25"/>
      <c r="Y675" s="25"/>
      <c r="Z675" s="25"/>
      <c r="AA675" s="25"/>
    </row>
    <row r="676" spans="1:27" ht="14.2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41"/>
      <c r="N676" s="25"/>
      <c r="O676" s="25"/>
      <c r="P676" s="25"/>
      <c r="Q676" s="36"/>
      <c r="R676" s="25"/>
      <c r="S676" s="25"/>
      <c r="T676" s="25"/>
      <c r="U676" s="25"/>
      <c r="V676" s="25"/>
      <c r="W676" s="25"/>
      <c r="X676" s="25"/>
      <c r="Y676" s="25"/>
      <c r="Z676" s="25"/>
      <c r="AA676" s="25"/>
    </row>
    <row r="677" spans="1:27" ht="14.2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41"/>
      <c r="N677" s="25"/>
      <c r="O677" s="25"/>
      <c r="P677" s="25"/>
      <c r="Q677" s="36"/>
      <c r="R677" s="25"/>
      <c r="S677" s="25"/>
      <c r="T677" s="25"/>
      <c r="U677" s="25"/>
      <c r="V677" s="25"/>
      <c r="W677" s="25"/>
      <c r="X677" s="25"/>
      <c r="Y677" s="25"/>
      <c r="Z677" s="25"/>
      <c r="AA677" s="25"/>
    </row>
    <row r="678" spans="1:27" ht="14.2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41"/>
      <c r="N678" s="25"/>
      <c r="O678" s="25"/>
      <c r="P678" s="25"/>
      <c r="Q678" s="36"/>
      <c r="R678" s="25"/>
      <c r="S678" s="25"/>
      <c r="T678" s="25"/>
      <c r="U678" s="25"/>
      <c r="V678" s="25"/>
      <c r="W678" s="25"/>
      <c r="X678" s="25"/>
      <c r="Y678" s="25"/>
      <c r="Z678" s="25"/>
      <c r="AA678" s="25"/>
    </row>
    <row r="679" spans="1:27" ht="14.2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41"/>
      <c r="N679" s="25"/>
      <c r="O679" s="25"/>
      <c r="P679" s="25"/>
      <c r="Q679" s="36"/>
      <c r="R679" s="25"/>
      <c r="S679" s="25"/>
      <c r="T679" s="25"/>
      <c r="U679" s="25"/>
      <c r="V679" s="25"/>
      <c r="W679" s="25"/>
      <c r="X679" s="25"/>
      <c r="Y679" s="25"/>
      <c r="Z679" s="25"/>
      <c r="AA679" s="25"/>
    </row>
    <row r="680" spans="1:27" ht="14.2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41"/>
      <c r="N680" s="25"/>
      <c r="O680" s="25"/>
      <c r="P680" s="25"/>
      <c r="Q680" s="36"/>
      <c r="R680" s="25"/>
      <c r="S680" s="25"/>
      <c r="T680" s="25"/>
      <c r="U680" s="25"/>
      <c r="V680" s="25"/>
      <c r="W680" s="25"/>
      <c r="X680" s="25"/>
      <c r="Y680" s="25"/>
      <c r="Z680" s="25"/>
      <c r="AA680" s="25"/>
    </row>
    <row r="681" spans="1:27" ht="14.2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41"/>
      <c r="N681" s="25"/>
      <c r="O681" s="25"/>
      <c r="P681" s="25"/>
      <c r="Q681" s="36"/>
      <c r="R681" s="25"/>
      <c r="S681" s="25"/>
      <c r="T681" s="25"/>
      <c r="U681" s="25"/>
      <c r="V681" s="25"/>
      <c r="W681" s="25"/>
      <c r="X681" s="25"/>
      <c r="Y681" s="25"/>
      <c r="Z681" s="25"/>
      <c r="AA681" s="25"/>
    </row>
    <row r="682" spans="1:27" ht="14.2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41"/>
      <c r="N682" s="25"/>
      <c r="O682" s="25"/>
      <c r="P682" s="25"/>
      <c r="Q682" s="36"/>
      <c r="R682" s="25"/>
      <c r="S682" s="25"/>
      <c r="T682" s="25"/>
      <c r="U682" s="25"/>
      <c r="V682" s="25"/>
      <c r="W682" s="25"/>
      <c r="X682" s="25"/>
      <c r="Y682" s="25"/>
      <c r="Z682" s="25"/>
      <c r="AA682" s="25"/>
    </row>
    <row r="683" spans="1:27" ht="14.2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41"/>
      <c r="N683" s="25"/>
      <c r="O683" s="25"/>
      <c r="P683" s="25"/>
      <c r="Q683" s="36"/>
      <c r="R683" s="25"/>
      <c r="S683" s="25"/>
      <c r="T683" s="25"/>
      <c r="U683" s="25"/>
      <c r="V683" s="25"/>
      <c r="W683" s="25"/>
      <c r="X683" s="25"/>
      <c r="Y683" s="25"/>
      <c r="Z683" s="25"/>
      <c r="AA683" s="25"/>
    </row>
    <row r="684" spans="1:27" ht="14.2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41"/>
      <c r="N684" s="25"/>
      <c r="O684" s="25"/>
      <c r="P684" s="25"/>
      <c r="Q684" s="36"/>
      <c r="R684" s="25"/>
      <c r="S684" s="25"/>
      <c r="T684" s="25"/>
      <c r="U684" s="25"/>
      <c r="V684" s="25"/>
      <c r="W684" s="25"/>
      <c r="X684" s="25"/>
      <c r="Y684" s="25"/>
      <c r="Z684" s="25"/>
      <c r="AA684" s="25"/>
    </row>
    <row r="685" spans="1:27" ht="14.2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41"/>
      <c r="N685" s="25"/>
      <c r="O685" s="25"/>
      <c r="P685" s="25"/>
      <c r="Q685" s="36"/>
      <c r="R685" s="25"/>
      <c r="S685" s="25"/>
      <c r="T685" s="25"/>
      <c r="U685" s="25"/>
      <c r="V685" s="25"/>
      <c r="W685" s="25"/>
      <c r="X685" s="25"/>
      <c r="Y685" s="25"/>
      <c r="Z685" s="25"/>
      <c r="AA685" s="25"/>
    </row>
    <row r="686" spans="1:27" ht="14.2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41"/>
      <c r="N686" s="25"/>
      <c r="O686" s="25"/>
      <c r="P686" s="25"/>
      <c r="Q686" s="36"/>
      <c r="R686" s="25"/>
      <c r="S686" s="25"/>
      <c r="T686" s="25"/>
      <c r="U686" s="25"/>
      <c r="V686" s="25"/>
      <c r="W686" s="25"/>
      <c r="X686" s="25"/>
      <c r="Y686" s="25"/>
      <c r="Z686" s="25"/>
      <c r="AA686" s="25"/>
    </row>
    <row r="687" spans="1:27" ht="14.2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41"/>
      <c r="N687" s="25"/>
      <c r="O687" s="25"/>
      <c r="P687" s="25"/>
      <c r="Q687" s="36"/>
      <c r="R687" s="25"/>
      <c r="S687" s="25"/>
      <c r="T687" s="25"/>
      <c r="U687" s="25"/>
      <c r="V687" s="25"/>
      <c r="W687" s="25"/>
      <c r="X687" s="25"/>
      <c r="Y687" s="25"/>
      <c r="Z687" s="25"/>
      <c r="AA687" s="25"/>
    </row>
    <row r="688" spans="1:27" ht="14.2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41"/>
      <c r="N688" s="25"/>
      <c r="O688" s="25"/>
      <c r="P688" s="25"/>
      <c r="Q688" s="36"/>
      <c r="R688" s="25"/>
      <c r="S688" s="25"/>
      <c r="T688" s="25"/>
      <c r="U688" s="25"/>
      <c r="V688" s="25"/>
      <c r="W688" s="25"/>
      <c r="X688" s="25"/>
      <c r="Y688" s="25"/>
      <c r="Z688" s="25"/>
      <c r="AA688" s="25"/>
    </row>
    <row r="689" spans="1:27" ht="14.2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41"/>
      <c r="N689" s="25"/>
      <c r="O689" s="25"/>
      <c r="P689" s="25"/>
      <c r="Q689" s="36"/>
      <c r="R689" s="25"/>
      <c r="S689" s="25"/>
      <c r="T689" s="25"/>
      <c r="U689" s="25"/>
      <c r="V689" s="25"/>
      <c r="W689" s="25"/>
      <c r="X689" s="25"/>
      <c r="Y689" s="25"/>
      <c r="Z689" s="25"/>
      <c r="AA689" s="25"/>
    </row>
    <row r="690" spans="1:27" ht="14.2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41"/>
      <c r="N690" s="25"/>
      <c r="O690" s="25"/>
      <c r="P690" s="25"/>
      <c r="Q690" s="36"/>
      <c r="R690" s="25"/>
      <c r="S690" s="25"/>
      <c r="T690" s="25"/>
      <c r="U690" s="25"/>
      <c r="V690" s="25"/>
      <c r="W690" s="25"/>
      <c r="X690" s="25"/>
      <c r="Y690" s="25"/>
      <c r="Z690" s="25"/>
      <c r="AA690" s="25"/>
    </row>
    <row r="691" spans="1:27" ht="14.2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41"/>
      <c r="N691" s="25"/>
      <c r="O691" s="25"/>
      <c r="P691" s="25"/>
      <c r="Q691" s="36"/>
      <c r="R691" s="25"/>
      <c r="S691" s="25"/>
      <c r="T691" s="25"/>
      <c r="U691" s="25"/>
      <c r="V691" s="25"/>
      <c r="W691" s="25"/>
      <c r="X691" s="25"/>
      <c r="Y691" s="25"/>
      <c r="Z691" s="25"/>
      <c r="AA691" s="25"/>
    </row>
    <row r="692" spans="1:27" ht="14.2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41"/>
      <c r="N692" s="25"/>
      <c r="O692" s="25"/>
      <c r="P692" s="25"/>
      <c r="Q692" s="36"/>
      <c r="R692" s="25"/>
      <c r="S692" s="25"/>
      <c r="T692" s="25"/>
      <c r="U692" s="25"/>
      <c r="V692" s="25"/>
      <c r="W692" s="25"/>
      <c r="X692" s="25"/>
      <c r="Y692" s="25"/>
      <c r="Z692" s="25"/>
      <c r="AA692" s="25"/>
    </row>
    <row r="693" spans="1:27" ht="14.2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41"/>
      <c r="N693" s="25"/>
      <c r="O693" s="25"/>
      <c r="P693" s="25"/>
      <c r="Q693" s="36"/>
      <c r="R693" s="25"/>
      <c r="S693" s="25"/>
      <c r="T693" s="25"/>
      <c r="U693" s="25"/>
      <c r="V693" s="25"/>
      <c r="W693" s="25"/>
      <c r="X693" s="25"/>
      <c r="Y693" s="25"/>
      <c r="Z693" s="25"/>
      <c r="AA693" s="25"/>
    </row>
    <row r="694" spans="1:27" ht="14.2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41"/>
      <c r="N694" s="25"/>
      <c r="O694" s="25"/>
      <c r="P694" s="25"/>
      <c r="Q694" s="36"/>
      <c r="R694" s="25"/>
      <c r="S694" s="25"/>
      <c r="T694" s="25"/>
      <c r="U694" s="25"/>
      <c r="V694" s="25"/>
      <c r="W694" s="25"/>
      <c r="X694" s="25"/>
      <c r="Y694" s="25"/>
      <c r="Z694" s="25"/>
      <c r="AA694" s="25"/>
    </row>
    <row r="695" spans="1:27" ht="14.2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41"/>
      <c r="N695" s="25"/>
      <c r="O695" s="25"/>
      <c r="P695" s="25"/>
      <c r="Q695" s="36"/>
      <c r="R695" s="25"/>
      <c r="S695" s="25"/>
      <c r="T695" s="25"/>
      <c r="U695" s="25"/>
      <c r="V695" s="25"/>
      <c r="W695" s="25"/>
      <c r="X695" s="25"/>
      <c r="Y695" s="25"/>
      <c r="Z695" s="25"/>
      <c r="AA695" s="25"/>
    </row>
    <row r="696" spans="1:27" ht="14.2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41"/>
      <c r="N696" s="25"/>
      <c r="O696" s="25"/>
      <c r="P696" s="25"/>
      <c r="Q696" s="36"/>
      <c r="R696" s="25"/>
      <c r="S696" s="25"/>
      <c r="T696" s="25"/>
      <c r="U696" s="25"/>
      <c r="V696" s="25"/>
      <c r="W696" s="25"/>
      <c r="X696" s="25"/>
      <c r="Y696" s="25"/>
      <c r="Z696" s="25"/>
      <c r="AA696" s="25"/>
    </row>
    <row r="697" spans="1:27" ht="14.2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41"/>
      <c r="N697" s="25"/>
      <c r="O697" s="25"/>
      <c r="P697" s="25"/>
      <c r="Q697" s="36"/>
      <c r="R697" s="25"/>
      <c r="S697" s="25"/>
      <c r="T697" s="25"/>
      <c r="U697" s="25"/>
      <c r="V697" s="25"/>
      <c r="W697" s="25"/>
      <c r="X697" s="25"/>
      <c r="Y697" s="25"/>
      <c r="Z697" s="25"/>
      <c r="AA697" s="25"/>
    </row>
    <row r="698" spans="1:27" ht="14.2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41"/>
      <c r="N698" s="25"/>
      <c r="O698" s="25"/>
      <c r="P698" s="25"/>
      <c r="Q698" s="36"/>
      <c r="R698" s="25"/>
      <c r="S698" s="25"/>
      <c r="T698" s="25"/>
      <c r="U698" s="25"/>
      <c r="V698" s="25"/>
      <c r="W698" s="25"/>
      <c r="X698" s="25"/>
      <c r="Y698" s="25"/>
      <c r="Z698" s="25"/>
      <c r="AA698" s="25"/>
    </row>
    <row r="699" spans="1:27" ht="14.2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41"/>
      <c r="N699" s="25"/>
      <c r="O699" s="25"/>
      <c r="P699" s="25"/>
      <c r="Q699" s="36"/>
      <c r="R699" s="25"/>
      <c r="S699" s="25"/>
      <c r="T699" s="25"/>
      <c r="U699" s="25"/>
      <c r="V699" s="25"/>
      <c r="W699" s="25"/>
      <c r="X699" s="25"/>
      <c r="Y699" s="25"/>
      <c r="Z699" s="25"/>
      <c r="AA699" s="25"/>
    </row>
    <row r="700" spans="1:27" ht="14.2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41"/>
      <c r="N700" s="25"/>
      <c r="O700" s="25"/>
      <c r="P700" s="25"/>
      <c r="Q700" s="36"/>
      <c r="R700" s="25"/>
      <c r="S700" s="25"/>
      <c r="T700" s="25"/>
      <c r="U700" s="25"/>
      <c r="V700" s="25"/>
      <c r="W700" s="25"/>
      <c r="X700" s="25"/>
      <c r="Y700" s="25"/>
      <c r="Z700" s="25"/>
      <c r="AA700" s="25"/>
    </row>
    <row r="701" spans="1:27" ht="14.2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41"/>
      <c r="N701" s="25"/>
      <c r="O701" s="25"/>
      <c r="P701" s="25"/>
      <c r="Q701" s="36"/>
      <c r="R701" s="25"/>
      <c r="S701" s="25"/>
      <c r="T701" s="25"/>
      <c r="U701" s="25"/>
      <c r="V701" s="25"/>
      <c r="W701" s="25"/>
      <c r="X701" s="25"/>
      <c r="Y701" s="25"/>
      <c r="Z701" s="25"/>
      <c r="AA701" s="25"/>
    </row>
    <row r="702" spans="1:27" ht="14.2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41"/>
      <c r="N702" s="25"/>
      <c r="O702" s="25"/>
      <c r="P702" s="25"/>
      <c r="Q702" s="36"/>
      <c r="R702" s="25"/>
      <c r="S702" s="25"/>
      <c r="T702" s="25"/>
      <c r="U702" s="25"/>
      <c r="V702" s="25"/>
      <c r="W702" s="25"/>
      <c r="X702" s="25"/>
      <c r="Y702" s="25"/>
      <c r="Z702" s="25"/>
      <c r="AA702" s="25"/>
    </row>
    <row r="703" spans="1:27" ht="14.2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41"/>
      <c r="N703" s="25"/>
      <c r="O703" s="25"/>
      <c r="P703" s="25"/>
      <c r="Q703" s="36"/>
      <c r="R703" s="25"/>
      <c r="S703" s="25"/>
      <c r="T703" s="25"/>
      <c r="U703" s="25"/>
      <c r="V703" s="25"/>
      <c r="W703" s="25"/>
      <c r="X703" s="25"/>
      <c r="Y703" s="25"/>
      <c r="Z703" s="25"/>
      <c r="AA703" s="25"/>
    </row>
    <row r="704" spans="1:27" ht="14.2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41"/>
      <c r="N704" s="25"/>
      <c r="O704" s="25"/>
      <c r="P704" s="25"/>
      <c r="Q704" s="36"/>
      <c r="R704" s="25"/>
      <c r="S704" s="25"/>
      <c r="T704" s="25"/>
      <c r="U704" s="25"/>
      <c r="V704" s="25"/>
      <c r="W704" s="25"/>
      <c r="X704" s="25"/>
      <c r="Y704" s="25"/>
      <c r="Z704" s="25"/>
      <c r="AA704" s="25"/>
    </row>
    <row r="705" spans="1:27" ht="14.2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41"/>
      <c r="N705" s="25"/>
      <c r="O705" s="25"/>
      <c r="P705" s="25"/>
      <c r="Q705" s="36"/>
      <c r="R705" s="25"/>
      <c r="S705" s="25"/>
      <c r="T705" s="25"/>
      <c r="U705" s="25"/>
      <c r="V705" s="25"/>
      <c r="W705" s="25"/>
      <c r="X705" s="25"/>
      <c r="Y705" s="25"/>
      <c r="Z705" s="25"/>
      <c r="AA705" s="25"/>
    </row>
    <row r="706" spans="1:27" ht="14.2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41"/>
      <c r="N706" s="25"/>
      <c r="O706" s="25"/>
      <c r="P706" s="25"/>
      <c r="Q706" s="36"/>
      <c r="R706" s="25"/>
      <c r="S706" s="25"/>
      <c r="T706" s="25"/>
      <c r="U706" s="25"/>
      <c r="V706" s="25"/>
      <c r="W706" s="25"/>
      <c r="X706" s="25"/>
      <c r="Y706" s="25"/>
      <c r="Z706" s="25"/>
      <c r="AA706" s="25"/>
    </row>
    <row r="707" spans="1:27" ht="14.2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41"/>
      <c r="N707" s="25"/>
      <c r="O707" s="25"/>
      <c r="P707" s="25"/>
      <c r="Q707" s="36"/>
      <c r="R707" s="25"/>
      <c r="S707" s="25"/>
      <c r="T707" s="25"/>
      <c r="U707" s="25"/>
      <c r="V707" s="25"/>
      <c r="W707" s="25"/>
      <c r="X707" s="25"/>
      <c r="Y707" s="25"/>
      <c r="Z707" s="25"/>
      <c r="AA707" s="25"/>
    </row>
    <row r="708" spans="1:27" ht="14.2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41"/>
      <c r="N708" s="25"/>
      <c r="O708" s="25"/>
      <c r="P708" s="25"/>
      <c r="Q708" s="36"/>
      <c r="R708" s="25"/>
      <c r="S708" s="25"/>
      <c r="T708" s="25"/>
      <c r="U708" s="25"/>
      <c r="V708" s="25"/>
      <c r="W708" s="25"/>
      <c r="X708" s="25"/>
      <c r="Y708" s="25"/>
      <c r="Z708" s="25"/>
      <c r="AA708" s="25"/>
    </row>
    <row r="709" spans="1:27" ht="14.2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41"/>
      <c r="N709" s="25"/>
      <c r="O709" s="25"/>
      <c r="P709" s="25"/>
      <c r="Q709" s="36"/>
      <c r="R709" s="25"/>
      <c r="S709" s="25"/>
      <c r="T709" s="25"/>
      <c r="U709" s="25"/>
      <c r="V709" s="25"/>
      <c r="W709" s="25"/>
      <c r="X709" s="25"/>
      <c r="Y709" s="25"/>
      <c r="Z709" s="25"/>
      <c r="AA709" s="25"/>
    </row>
    <row r="710" spans="1:27" ht="14.2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41"/>
      <c r="N710" s="25"/>
      <c r="O710" s="25"/>
      <c r="P710" s="25"/>
      <c r="Q710" s="36"/>
      <c r="R710" s="25"/>
      <c r="S710" s="25"/>
      <c r="T710" s="25"/>
      <c r="U710" s="25"/>
      <c r="V710" s="25"/>
      <c r="W710" s="25"/>
      <c r="X710" s="25"/>
      <c r="Y710" s="25"/>
      <c r="Z710" s="25"/>
      <c r="AA710" s="25"/>
    </row>
    <row r="711" spans="1:27" ht="14.2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41"/>
      <c r="N711" s="25"/>
      <c r="O711" s="25"/>
      <c r="P711" s="25"/>
      <c r="Q711" s="36"/>
      <c r="R711" s="25"/>
      <c r="S711" s="25"/>
      <c r="T711" s="25"/>
      <c r="U711" s="25"/>
      <c r="V711" s="25"/>
      <c r="W711" s="25"/>
      <c r="X711" s="25"/>
      <c r="Y711" s="25"/>
      <c r="Z711" s="25"/>
      <c r="AA711" s="25"/>
    </row>
    <row r="712" spans="1:27" ht="14.2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41"/>
      <c r="N712" s="25"/>
      <c r="O712" s="25"/>
      <c r="P712" s="25"/>
      <c r="Q712" s="36"/>
      <c r="R712" s="25"/>
      <c r="S712" s="25"/>
      <c r="T712" s="25"/>
      <c r="U712" s="25"/>
      <c r="V712" s="25"/>
      <c r="W712" s="25"/>
      <c r="X712" s="25"/>
      <c r="Y712" s="25"/>
      <c r="Z712" s="25"/>
      <c r="AA712" s="25"/>
    </row>
    <row r="713" spans="1:27" ht="14.2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41"/>
      <c r="N713" s="25"/>
      <c r="O713" s="25"/>
      <c r="P713" s="25"/>
      <c r="Q713" s="36"/>
      <c r="R713" s="25"/>
      <c r="S713" s="25"/>
      <c r="T713" s="25"/>
      <c r="U713" s="25"/>
      <c r="V713" s="25"/>
      <c r="W713" s="25"/>
      <c r="X713" s="25"/>
      <c r="Y713" s="25"/>
      <c r="Z713" s="25"/>
      <c r="AA713" s="25"/>
    </row>
    <row r="714" spans="1:27" ht="14.2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41"/>
      <c r="N714" s="25"/>
      <c r="O714" s="25"/>
      <c r="P714" s="25"/>
      <c r="Q714" s="36"/>
      <c r="R714" s="25"/>
      <c r="S714" s="25"/>
      <c r="T714" s="25"/>
      <c r="U714" s="25"/>
      <c r="V714" s="25"/>
      <c r="W714" s="25"/>
      <c r="X714" s="25"/>
      <c r="Y714" s="25"/>
      <c r="Z714" s="25"/>
      <c r="AA714" s="25"/>
    </row>
    <row r="715" spans="1:27" ht="14.2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41"/>
      <c r="N715" s="25"/>
      <c r="O715" s="25"/>
      <c r="P715" s="25"/>
      <c r="Q715" s="36"/>
      <c r="R715" s="25"/>
      <c r="S715" s="25"/>
      <c r="T715" s="25"/>
      <c r="U715" s="25"/>
      <c r="V715" s="25"/>
      <c r="W715" s="25"/>
      <c r="X715" s="25"/>
      <c r="Y715" s="25"/>
      <c r="Z715" s="25"/>
      <c r="AA715" s="25"/>
    </row>
    <row r="716" spans="1:27" ht="14.2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41"/>
      <c r="N716" s="25"/>
      <c r="O716" s="25"/>
      <c r="P716" s="25"/>
      <c r="Q716" s="36"/>
      <c r="R716" s="25"/>
      <c r="S716" s="25"/>
      <c r="T716" s="25"/>
      <c r="U716" s="25"/>
      <c r="V716" s="25"/>
      <c r="W716" s="25"/>
      <c r="X716" s="25"/>
      <c r="Y716" s="25"/>
      <c r="Z716" s="25"/>
      <c r="AA716" s="25"/>
    </row>
    <row r="717" spans="1:27" ht="14.2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41"/>
      <c r="N717" s="25"/>
      <c r="O717" s="25"/>
      <c r="P717" s="25"/>
      <c r="Q717" s="36"/>
      <c r="R717" s="25"/>
      <c r="S717" s="25"/>
      <c r="T717" s="25"/>
      <c r="U717" s="25"/>
      <c r="V717" s="25"/>
      <c r="W717" s="25"/>
      <c r="X717" s="25"/>
      <c r="Y717" s="25"/>
      <c r="Z717" s="25"/>
      <c r="AA717" s="25"/>
    </row>
    <row r="718" spans="1:27" ht="14.2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41"/>
      <c r="N718" s="25"/>
      <c r="O718" s="25"/>
      <c r="P718" s="25"/>
      <c r="Q718" s="36"/>
      <c r="R718" s="25"/>
      <c r="S718" s="25"/>
      <c r="T718" s="25"/>
      <c r="U718" s="25"/>
      <c r="V718" s="25"/>
      <c r="W718" s="25"/>
      <c r="X718" s="25"/>
      <c r="Y718" s="25"/>
      <c r="Z718" s="25"/>
      <c r="AA718" s="25"/>
    </row>
    <row r="719" spans="1:27" ht="14.2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41"/>
      <c r="N719" s="25"/>
      <c r="O719" s="25"/>
      <c r="P719" s="25"/>
      <c r="Q719" s="36"/>
      <c r="R719" s="25"/>
      <c r="S719" s="25"/>
      <c r="T719" s="25"/>
      <c r="U719" s="25"/>
      <c r="V719" s="25"/>
      <c r="W719" s="25"/>
      <c r="X719" s="25"/>
      <c r="Y719" s="25"/>
      <c r="Z719" s="25"/>
      <c r="AA719" s="25"/>
    </row>
    <row r="720" spans="1:27" ht="14.2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41"/>
      <c r="N720" s="25"/>
      <c r="O720" s="25"/>
      <c r="P720" s="25"/>
      <c r="Q720" s="36"/>
      <c r="R720" s="25"/>
      <c r="S720" s="25"/>
      <c r="T720" s="25"/>
      <c r="U720" s="25"/>
      <c r="V720" s="25"/>
      <c r="W720" s="25"/>
      <c r="X720" s="25"/>
      <c r="Y720" s="25"/>
      <c r="Z720" s="25"/>
      <c r="AA720" s="25"/>
    </row>
    <row r="721" spans="1:27" ht="14.2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41"/>
      <c r="N721" s="25"/>
      <c r="O721" s="25"/>
      <c r="P721" s="25"/>
      <c r="Q721" s="36"/>
      <c r="R721" s="25"/>
      <c r="S721" s="25"/>
      <c r="T721" s="25"/>
      <c r="U721" s="25"/>
      <c r="V721" s="25"/>
      <c r="W721" s="25"/>
      <c r="X721" s="25"/>
      <c r="Y721" s="25"/>
      <c r="Z721" s="25"/>
      <c r="AA721" s="25"/>
    </row>
    <row r="722" spans="1:27" ht="14.2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41"/>
      <c r="N722" s="25"/>
      <c r="O722" s="25"/>
      <c r="P722" s="25"/>
      <c r="Q722" s="36"/>
      <c r="R722" s="25"/>
      <c r="S722" s="25"/>
      <c r="T722" s="25"/>
      <c r="U722" s="25"/>
      <c r="V722" s="25"/>
      <c r="W722" s="25"/>
      <c r="X722" s="25"/>
      <c r="Y722" s="25"/>
      <c r="Z722" s="25"/>
      <c r="AA722" s="25"/>
    </row>
    <row r="723" spans="1:27" ht="14.2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41"/>
      <c r="N723" s="25"/>
      <c r="O723" s="25"/>
      <c r="P723" s="25"/>
      <c r="Q723" s="36"/>
      <c r="R723" s="25"/>
      <c r="S723" s="25"/>
      <c r="T723" s="25"/>
      <c r="U723" s="25"/>
      <c r="V723" s="25"/>
      <c r="W723" s="25"/>
      <c r="X723" s="25"/>
      <c r="Y723" s="25"/>
      <c r="Z723" s="25"/>
      <c r="AA723" s="25"/>
    </row>
    <row r="724" spans="1:27" ht="14.2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41"/>
      <c r="N724" s="25"/>
      <c r="O724" s="25"/>
      <c r="P724" s="25"/>
      <c r="Q724" s="36"/>
      <c r="R724" s="25"/>
      <c r="S724" s="25"/>
      <c r="T724" s="25"/>
      <c r="U724" s="25"/>
      <c r="V724" s="25"/>
      <c r="W724" s="25"/>
      <c r="X724" s="25"/>
      <c r="Y724" s="25"/>
      <c r="Z724" s="25"/>
      <c r="AA724" s="25"/>
    </row>
    <row r="725" spans="1:27" ht="14.2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41"/>
      <c r="N725" s="25"/>
      <c r="O725" s="25"/>
      <c r="P725" s="25"/>
      <c r="Q725" s="36"/>
      <c r="R725" s="25"/>
      <c r="S725" s="25"/>
      <c r="T725" s="25"/>
      <c r="U725" s="25"/>
      <c r="V725" s="25"/>
      <c r="W725" s="25"/>
      <c r="X725" s="25"/>
      <c r="Y725" s="25"/>
      <c r="Z725" s="25"/>
      <c r="AA725" s="25"/>
    </row>
    <row r="726" spans="1:27" ht="14.2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41"/>
      <c r="N726" s="25"/>
      <c r="O726" s="25"/>
      <c r="P726" s="25"/>
      <c r="Q726" s="36"/>
      <c r="R726" s="25"/>
      <c r="S726" s="25"/>
      <c r="T726" s="25"/>
      <c r="U726" s="25"/>
      <c r="V726" s="25"/>
      <c r="W726" s="25"/>
      <c r="X726" s="25"/>
      <c r="Y726" s="25"/>
      <c r="Z726" s="25"/>
      <c r="AA726" s="25"/>
    </row>
    <row r="727" spans="1:27" ht="14.2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41"/>
      <c r="N727" s="25"/>
      <c r="O727" s="25"/>
      <c r="P727" s="25"/>
      <c r="Q727" s="36"/>
      <c r="R727" s="25"/>
      <c r="S727" s="25"/>
      <c r="T727" s="25"/>
      <c r="U727" s="25"/>
      <c r="V727" s="25"/>
      <c r="W727" s="25"/>
      <c r="X727" s="25"/>
      <c r="Y727" s="25"/>
      <c r="Z727" s="25"/>
      <c r="AA727" s="25"/>
    </row>
    <row r="728" spans="1:27" ht="14.2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41"/>
      <c r="N728" s="25"/>
      <c r="O728" s="25"/>
      <c r="P728" s="25"/>
      <c r="Q728" s="36"/>
      <c r="R728" s="25"/>
      <c r="S728" s="25"/>
      <c r="T728" s="25"/>
      <c r="U728" s="25"/>
      <c r="V728" s="25"/>
      <c r="W728" s="25"/>
      <c r="X728" s="25"/>
      <c r="Y728" s="25"/>
      <c r="Z728" s="25"/>
      <c r="AA728" s="25"/>
    </row>
    <row r="729" spans="1:27" ht="14.2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41"/>
      <c r="N729" s="25"/>
      <c r="O729" s="25"/>
      <c r="P729" s="25"/>
      <c r="Q729" s="36"/>
      <c r="R729" s="25"/>
      <c r="S729" s="25"/>
      <c r="T729" s="25"/>
      <c r="U729" s="25"/>
      <c r="V729" s="25"/>
      <c r="W729" s="25"/>
      <c r="X729" s="25"/>
      <c r="Y729" s="25"/>
      <c r="Z729" s="25"/>
      <c r="AA729" s="25"/>
    </row>
    <row r="730" spans="1:27" ht="14.2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41"/>
      <c r="N730" s="25"/>
      <c r="O730" s="25"/>
      <c r="P730" s="25"/>
      <c r="Q730" s="36"/>
      <c r="R730" s="25"/>
      <c r="S730" s="25"/>
      <c r="T730" s="25"/>
      <c r="U730" s="25"/>
      <c r="V730" s="25"/>
      <c r="W730" s="25"/>
      <c r="X730" s="25"/>
      <c r="Y730" s="25"/>
      <c r="Z730" s="25"/>
      <c r="AA730" s="25"/>
    </row>
    <row r="731" spans="1:27" ht="14.2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41"/>
      <c r="N731" s="25"/>
      <c r="O731" s="25"/>
      <c r="P731" s="25"/>
      <c r="Q731" s="36"/>
      <c r="R731" s="25"/>
      <c r="S731" s="25"/>
      <c r="T731" s="25"/>
      <c r="U731" s="25"/>
      <c r="V731" s="25"/>
      <c r="W731" s="25"/>
      <c r="X731" s="25"/>
      <c r="Y731" s="25"/>
      <c r="Z731" s="25"/>
      <c r="AA731" s="25"/>
    </row>
    <row r="732" spans="1:27" ht="14.2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41"/>
      <c r="N732" s="25"/>
      <c r="O732" s="25"/>
      <c r="P732" s="25"/>
      <c r="Q732" s="36"/>
      <c r="R732" s="25"/>
      <c r="S732" s="25"/>
      <c r="T732" s="25"/>
      <c r="U732" s="25"/>
      <c r="V732" s="25"/>
      <c r="W732" s="25"/>
      <c r="X732" s="25"/>
      <c r="Y732" s="25"/>
      <c r="Z732" s="25"/>
      <c r="AA732" s="25"/>
    </row>
    <row r="733" spans="1:27" ht="14.2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41"/>
      <c r="N733" s="25"/>
      <c r="O733" s="25"/>
      <c r="P733" s="25"/>
      <c r="Q733" s="36"/>
      <c r="R733" s="25"/>
      <c r="S733" s="25"/>
      <c r="T733" s="25"/>
      <c r="U733" s="25"/>
      <c r="V733" s="25"/>
      <c r="W733" s="25"/>
      <c r="X733" s="25"/>
      <c r="Y733" s="25"/>
      <c r="Z733" s="25"/>
      <c r="AA733" s="25"/>
    </row>
    <row r="734" spans="1:27" ht="14.2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41"/>
      <c r="N734" s="25"/>
      <c r="O734" s="25"/>
      <c r="P734" s="25"/>
      <c r="Q734" s="36"/>
      <c r="R734" s="25"/>
      <c r="S734" s="25"/>
      <c r="T734" s="25"/>
      <c r="U734" s="25"/>
      <c r="V734" s="25"/>
      <c r="W734" s="25"/>
      <c r="X734" s="25"/>
      <c r="Y734" s="25"/>
      <c r="Z734" s="25"/>
      <c r="AA734" s="25"/>
    </row>
    <row r="735" spans="1:27" ht="14.2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41"/>
      <c r="N735" s="25"/>
      <c r="O735" s="25"/>
      <c r="P735" s="25"/>
      <c r="Q735" s="36"/>
      <c r="R735" s="25"/>
      <c r="S735" s="25"/>
      <c r="T735" s="25"/>
      <c r="U735" s="25"/>
      <c r="V735" s="25"/>
      <c r="W735" s="25"/>
      <c r="X735" s="25"/>
      <c r="Y735" s="25"/>
      <c r="Z735" s="25"/>
      <c r="AA735" s="25"/>
    </row>
    <row r="736" spans="1:27" ht="14.2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41"/>
      <c r="N736" s="25"/>
      <c r="O736" s="25"/>
      <c r="P736" s="25"/>
      <c r="Q736" s="36"/>
      <c r="R736" s="25"/>
      <c r="S736" s="25"/>
      <c r="T736" s="25"/>
      <c r="U736" s="25"/>
      <c r="V736" s="25"/>
      <c r="W736" s="25"/>
      <c r="X736" s="25"/>
      <c r="Y736" s="25"/>
      <c r="Z736" s="25"/>
      <c r="AA736" s="25"/>
    </row>
    <row r="737" spans="1:27" ht="14.2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41"/>
      <c r="N737" s="25"/>
      <c r="O737" s="25"/>
      <c r="P737" s="25"/>
      <c r="Q737" s="36"/>
      <c r="R737" s="25"/>
      <c r="S737" s="25"/>
      <c r="T737" s="25"/>
      <c r="U737" s="25"/>
      <c r="V737" s="25"/>
      <c r="W737" s="25"/>
      <c r="X737" s="25"/>
      <c r="Y737" s="25"/>
      <c r="Z737" s="25"/>
      <c r="AA737" s="25"/>
    </row>
    <row r="738" spans="1:27" ht="14.2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41"/>
      <c r="N738" s="25"/>
      <c r="O738" s="25"/>
      <c r="P738" s="25"/>
      <c r="Q738" s="36"/>
      <c r="R738" s="25"/>
      <c r="S738" s="25"/>
      <c r="T738" s="25"/>
      <c r="U738" s="25"/>
      <c r="V738" s="25"/>
      <c r="W738" s="25"/>
      <c r="X738" s="25"/>
      <c r="Y738" s="25"/>
      <c r="Z738" s="25"/>
      <c r="AA738" s="25"/>
    </row>
    <row r="739" spans="1:27" ht="14.2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41"/>
      <c r="N739" s="25"/>
      <c r="O739" s="25"/>
      <c r="P739" s="25"/>
      <c r="Q739" s="36"/>
      <c r="R739" s="25"/>
      <c r="S739" s="25"/>
      <c r="T739" s="25"/>
      <c r="U739" s="25"/>
      <c r="V739" s="25"/>
      <c r="W739" s="25"/>
      <c r="X739" s="25"/>
      <c r="Y739" s="25"/>
      <c r="Z739" s="25"/>
      <c r="AA739" s="25"/>
    </row>
    <row r="740" spans="1:27" ht="14.2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41"/>
      <c r="N740" s="25"/>
      <c r="O740" s="25"/>
      <c r="P740" s="25"/>
      <c r="Q740" s="36"/>
      <c r="R740" s="25"/>
      <c r="S740" s="25"/>
      <c r="T740" s="25"/>
      <c r="U740" s="25"/>
      <c r="V740" s="25"/>
      <c r="W740" s="25"/>
      <c r="X740" s="25"/>
      <c r="Y740" s="25"/>
      <c r="Z740" s="25"/>
      <c r="AA740" s="25"/>
    </row>
    <row r="741" spans="1:27" ht="14.2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41"/>
      <c r="N741" s="25"/>
      <c r="O741" s="25"/>
      <c r="P741" s="25"/>
      <c r="Q741" s="36"/>
      <c r="R741" s="25"/>
      <c r="S741" s="25"/>
      <c r="T741" s="25"/>
      <c r="U741" s="25"/>
      <c r="V741" s="25"/>
      <c r="W741" s="25"/>
      <c r="X741" s="25"/>
      <c r="Y741" s="25"/>
      <c r="Z741" s="25"/>
      <c r="AA741" s="25"/>
    </row>
    <row r="742" spans="1:27" ht="14.2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41"/>
      <c r="N742" s="25"/>
      <c r="O742" s="25"/>
      <c r="P742" s="25"/>
      <c r="Q742" s="36"/>
      <c r="R742" s="25"/>
      <c r="S742" s="25"/>
      <c r="T742" s="25"/>
      <c r="U742" s="25"/>
      <c r="V742" s="25"/>
      <c r="W742" s="25"/>
      <c r="X742" s="25"/>
      <c r="Y742" s="25"/>
      <c r="Z742" s="25"/>
      <c r="AA742" s="25"/>
    </row>
    <row r="743" spans="1:27" ht="14.2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41"/>
      <c r="N743" s="25"/>
      <c r="O743" s="25"/>
      <c r="P743" s="25"/>
      <c r="Q743" s="36"/>
      <c r="R743" s="25"/>
      <c r="S743" s="25"/>
      <c r="T743" s="25"/>
      <c r="U743" s="25"/>
      <c r="V743" s="25"/>
      <c r="W743" s="25"/>
      <c r="X743" s="25"/>
      <c r="Y743" s="25"/>
      <c r="Z743" s="25"/>
      <c r="AA743" s="25"/>
    </row>
    <row r="744" spans="1:27" ht="14.2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41"/>
      <c r="N744" s="25"/>
      <c r="O744" s="25"/>
      <c r="P744" s="25"/>
      <c r="Q744" s="36"/>
      <c r="R744" s="25"/>
      <c r="S744" s="25"/>
      <c r="T744" s="25"/>
      <c r="U744" s="25"/>
      <c r="V744" s="25"/>
      <c r="W744" s="25"/>
      <c r="X744" s="25"/>
      <c r="Y744" s="25"/>
      <c r="Z744" s="25"/>
      <c r="AA744" s="25"/>
    </row>
    <row r="745" spans="1:27" ht="14.2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41"/>
      <c r="N745" s="25"/>
      <c r="O745" s="25"/>
      <c r="P745" s="25"/>
      <c r="Q745" s="36"/>
      <c r="R745" s="25"/>
      <c r="S745" s="25"/>
      <c r="T745" s="25"/>
      <c r="U745" s="25"/>
      <c r="V745" s="25"/>
      <c r="W745" s="25"/>
      <c r="X745" s="25"/>
      <c r="Y745" s="25"/>
      <c r="Z745" s="25"/>
      <c r="AA745" s="25"/>
    </row>
    <row r="746" spans="1:27" ht="14.2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41"/>
      <c r="N746" s="25"/>
      <c r="O746" s="25"/>
      <c r="P746" s="25"/>
      <c r="Q746" s="36"/>
      <c r="R746" s="25"/>
      <c r="S746" s="25"/>
      <c r="T746" s="25"/>
      <c r="U746" s="25"/>
      <c r="V746" s="25"/>
      <c r="W746" s="25"/>
      <c r="X746" s="25"/>
      <c r="Y746" s="25"/>
      <c r="Z746" s="25"/>
      <c r="AA746" s="25"/>
    </row>
    <row r="747" spans="1:27" ht="14.2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41"/>
      <c r="N747" s="25"/>
      <c r="O747" s="25"/>
      <c r="P747" s="25"/>
      <c r="Q747" s="36"/>
      <c r="R747" s="25"/>
      <c r="S747" s="25"/>
      <c r="T747" s="25"/>
      <c r="U747" s="25"/>
      <c r="V747" s="25"/>
      <c r="W747" s="25"/>
      <c r="X747" s="25"/>
      <c r="Y747" s="25"/>
      <c r="Z747" s="25"/>
      <c r="AA747" s="25"/>
    </row>
    <row r="748" spans="1:27" ht="14.2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41"/>
      <c r="N748" s="25"/>
      <c r="O748" s="25"/>
      <c r="P748" s="25"/>
      <c r="Q748" s="36"/>
      <c r="R748" s="25"/>
      <c r="S748" s="25"/>
      <c r="T748" s="25"/>
      <c r="U748" s="25"/>
      <c r="V748" s="25"/>
      <c r="W748" s="25"/>
      <c r="X748" s="25"/>
      <c r="Y748" s="25"/>
      <c r="Z748" s="25"/>
      <c r="AA748" s="25"/>
    </row>
    <row r="749" spans="1:27" ht="14.2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41"/>
      <c r="N749" s="25"/>
      <c r="O749" s="25"/>
      <c r="P749" s="25"/>
      <c r="Q749" s="36"/>
      <c r="R749" s="25"/>
      <c r="S749" s="25"/>
      <c r="T749" s="25"/>
      <c r="U749" s="25"/>
      <c r="V749" s="25"/>
      <c r="W749" s="25"/>
      <c r="X749" s="25"/>
      <c r="Y749" s="25"/>
      <c r="Z749" s="25"/>
      <c r="AA749" s="25"/>
    </row>
    <row r="750" spans="1:27" ht="14.2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41"/>
      <c r="N750" s="25"/>
      <c r="O750" s="25"/>
      <c r="P750" s="25"/>
      <c r="Q750" s="36"/>
      <c r="R750" s="25"/>
      <c r="S750" s="25"/>
      <c r="T750" s="25"/>
      <c r="U750" s="25"/>
      <c r="V750" s="25"/>
      <c r="W750" s="25"/>
      <c r="X750" s="25"/>
      <c r="Y750" s="25"/>
      <c r="Z750" s="25"/>
      <c r="AA750" s="25"/>
    </row>
    <row r="751" spans="1:27" ht="14.2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41"/>
      <c r="N751" s="25"/>
      <c r="O751" s="25"/>
      <c r="P751" s="25"/>
      <c r="Q751" s="36"/>
      <c r="R751" s="25"/>
      <c r="S751" s="25"/>
      <c r="T751" s="25"/>
      <c r="U751" s="25"/>
      <c r="V751" s="25"/>
      <c r="W751" s="25"/>
      <c r="X751" s="25"/>
      <c r="Y751" s="25"/>
      <c r="Z751" s="25"/>
      <c r="AA751" s="25"/>
    </row>
    <row r="752" spans="1:27" ht="14.2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41"/>
      <c r="N752" s="25"/>
      <c r="O752" s="25"/>
      <c r="P752" s="25"/>
      <c r="Q752" s="36"/>
      <c r="R752" s="25"/>
      <c r="S752" s="25"/>
      <c r="T752" s="25"/>
      <c r="U752" s="25"/>
      <c r="V752" s="25"/>
      <c r="W752" s="25"/>
      <c r="X752" s="25"/>
      <c r="Y752" s="25"/>
      <c r="Z752" s="25"/>
      <c r="AA752" s="25"/>
    </row>
    <row r="753" spans="1:27" ht="14.2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41"/>
      <c r="N753" s="25"/>
      <c r="O753" s="25"/>
      <c r="P753" s="25"/>
      <c r="Q753" s="36"/>
      <c r="R753" s="25"/>
      <c r="S753" s="25"/>
      <c r="T753" s="25"/>
      <c r="U753" s="25"/>
      <c r="V753" s="25"/>
      <c r="W753" s="25"/>
      <c r="X753" s="25"/>
      <c r="Y753" s="25"/>
      <c r="Z753" s="25"/>
      <c r="AA753" s="25"/>
    </row>
    <row r="754" spans="1:27" ht="14.2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41"/>
      <c r="N754" s="25"/>
      <c r="O754" s="25"/>
      <c r="P754" s="25"/>
      <c r="Q754" s="36"/>
      <c r="R754" s="25"/>
      <c r="S754" s="25"/>
      <c r="T754" s="25"/>
      <c r="U754" s="25"/>
      <c r="V754" s="25"/>
      <c r="W754" s="25"/>
      <c r="X754" s="25"/>
      <c r="Y754" s="25"/>
      <c r="Z754" s="25"/>
      <c r="AA754" s="25"/>
    </row>
    <row r="755" spans="1:27" ht="14.2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41"/>
      <c r="N755" s="25"/>
      <c r="O755" s="25"/>
      <c r="P755" s="25"/>
      <c r="Q755" s="36"/>
      <c r="R755" s="25"/>
      <c r="S755" s="25"/>
      <c r="T755" s="25"/>
      <c r="U755" s="25"/>
      <c r="V755" s="25"/>
      <c r="W755" s="25"/>
      <c r="X755" s="25"/>
      <c r="Y755" s="25"/>
      <c r="Z755" s="25"/>
      <c r="AA755" s="25"/>
    </row>
    <row r="756" spans="1:27" ht="14.2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41"/>
      <c r="N756" s="25"/>
      <c r="O756" s="25"/>
      <c r="P756" s="25"/>
      <c r="Q756" s="36"/>
      <c r="R756" s="25"/>
      <c r="S756" s="25"/>
      <c r="T756" s="25"/>
      <c r="U756" s="25"/>
      <c r="V756" s="25"/>
      <c r="W756" s="25"/>
      <c r="X756" s="25"/>
      <c r="Y756" s="25"/>
      <c r="Z756" s="25"/>
      <c r="AA756" s="25"/>
    </row>
    <row r="757" spans="1:27" ht="14.2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41"/>
      <c r="N757" s="25"/>
      <c r="O757" s="25"/>
      <c r="P757" s="25"/>
      <c r="Q757" s="36"/>
      <c r="R757" s="25"/>
      <c r="S757" s="25"/>
      <c r="T757" s="25"/>
      <c r="U757" s="25"/>
      <c r="V757" s="25"/>
      <c r="W757" s="25"/>
      <c r="X757" s="25"/>
      <c r="Y757" s="25"/>
      <c r="Z757" s="25"/>
      <c r="AA757" s="25"/>
    </row>
    <row r="758" spans="1:27" ht="14.2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41"/>
      <c r="N758" s="25"/>
      <c r="O758" s="25"/>
      <c r="P758" s="25"/>
      <c r="Q758" s="36"/>
      <c r="R758" s="25"/>
      <c r="S758" s="25"/>
      <c r="T758" s="25"/>
      <c r="U758" s="25"/>
      <c r="V758" s="25"/>
      <c r="W758" s="25"/>
      <c r="X758" s="25"/>
      <c r="Y758" s="25"/>
      <c r="Z758" s="25"/>
      <c r="AA758" s="25"/>
    </row>
    <row r="759" spans="1:27" ht="14.2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41"/>
      <c r="N759" s="25"/>
      <c r="O759" s="25"/>
      <c r="P759" s="25"/>
      <c r="Q759" s="36"/>
      <c r="R759" s="25"/>
      <c r="S759" s="25"/>
      <c r="T759" s="25"/>
      <c r="U759" s="25"/>
      <c r="V759" s="25"/>
      <c r="W759" s="25"/>
      <c r="X759" s="25"/>
      <c r="Y759" s="25"/>
      <c r="Z759" s="25"/>
      <c r="AA759" s="25"/>
    </row>
    <row r="760" spans="1:27" ht="14.2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41"/>
      <c r="N760" s="25"/>
      <c r="O760" s="25"/>
      <c r="P760" s="25"/>
      <c r="Q760" s="36"/>
      <c r="R760" s="25"/>
      <c r="S760" s="25"/>
      <c r="T760" s="25"/>
      <c r="U760" s="25"/>
      <c r="V760" s="25"/>
      <c r="W760" s="25"/>
      <c r="X760" s="25"/>
      <c r="Y760" s="25"/>
      <c r="Z760" s="25"/>
      <c r="AA760" s="25"/>
    </row>
    <row r="761" spans="1:27" ht="14.2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41"/>
      <c r="N761" s="25"/>
      <c r="O761" s="25"/>
      <c r="P761" s="25"/>
      <c r="Q761" s="36"/>
      <c r="R761" s="25"/>
      <c r="S761" s="25"/>
      <c r="T761" s="25"/>
      <c r="U761" s="25"/>
      <c r="V761" s="25"/>
      <c r="W761" s="25"/>
      <c r="X761" s="25"/>
      <c r="Y761" s="25"/>
      <c r="Z761" s="25"/>
      <c r="AA761" s="25"/>
    </row>
    <row r="762" spans="1:27" ht="14.2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41"/>
      <c r="N762" s="25"/>
      <c r="O762" s="25"/>
      <c r="P762" s="25"/>
      <c r="Q762" s="36"/>
      <c r="R762" s="25"/>
      <c r="S762" s="25"/>
      <c r="T762" s="25"/>
      <c r="U762" s="25"/>
      <c r="V762" s="25"/>
      <c r="W762" s="25"/>
      <c r="X762" s="25"/>
      <c r="Y762" s="25"/>
      <c r="Z762" s="25"/>
      <c r="AA762" s="25"/>
    </row>
    <row r="763" spans="1:27" ht="14.2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41"/>
      <c r="N763" s="25"/>
      <c r="O763" s="25"/>
      <c r="P763" s="25"/>
      <c r="Q763" s="36"/>
      <c r="R763" s="25"/>
      <c r="S763" s="25"/>
      <c r="T763" s="25"/>
      <c r="U763" s="25"/>
      <c r="V763" s="25"/>
      <c r="W763" s="25"/>
      <c r="X763" s="25"/>
      <c r="Y763" s="25"/>
      <c r="Z763" s="25"/>
      <c r="AA763" s="25"/>
    </row>
    <row r="764" spans="1:27" ht="14.2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41"/>
      <c r="N764" s="25"/>
      <c r="O764" s="25"/>
      <c r="P764" s="25"/>
      <c r="Q764" s="36"/>
      <c r="R764" s="25"/>
      <c r="S764" s="25"/>
      <c r="T764" s="25"/>
      <c r="U764" s="25"/>
      <c r="V764" s="25"/>
      <c r="W764" s="25"/>
      <c r="X764" s="25"/>
      <c r="Y764" s="25"/>
      <c r="Z764" s="25"/>
      <c r="AA764" s="25"/>
    </row>
    <row r="765" spans="1:27" ht="14.2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41"/>
      <c r="N765" s="25"/>
      <c r="O765" s="25"/>
      <c r="P765" s="25"/>
      <c r="Q765" s="36"/>
      <c r="R765" s="25"/>
      <c r="S765" s="25"/>
      <c r="T765" s="25"/>
      <c r="U765" s="25"/>
      <c r="V765" s="25"/>
      <c r="W765" s="25"/>
      <c r="X765" s="25"/>
      <c r="Y765" s="25"/>
      <c r="Z765" s="25"/>
      <c r="AA765" s="25"/>
    </row>
    <row r="766" spans="1:27" ht="14.2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41"/>
      <c r="N766" s="25"/>
      <c r="O766" s="25"/>
      <c r="P766" s="25"/>
      <c r="Q766" s="36"/>
      <c r="R766" s="25"/>
      <c r="S766" s="25"/>
      <c r="T766" s="25"/>
      <c r="U766" s="25"/>
      <c r="V766" s="25"/>
      <c r="W766" s="25"/>
      <c r="X766" s="25"/>
      <c r="Y766" s="25"/>
      <c r="Z766" s="25"/>
      <c r="AA766" s="25"/>
    </row>
    <row r="767" spans="1:27" ht="14.2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41"/>
      <c r="N767" s="25"/>
      <c r="O767" s="25"/>
      <c r="P767" s="25"/>
      <c r="Q767" s="36"/>
      <c r="R767" s="25"/>
      <c r="S767" s="25"/>
      <c r="T767" s="25"/>
      <c r="U767" s="25"/>
      <c r="V767" s="25"/>
      <c r="W767" s="25"/>
      <c r="X767" s="25"/>
      <c r="Y767" s="25"/>
      <c r="Z767" s="25"/>
      <c r="AA767" s="25"/>
    </row>
    <row r="768" spans="1:27" ht="14.2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41"/>
      <c r="N768" s="25"/>
      <c r="O768" s="25"/>
      <c r="P768" s="25"/>
      <c r="Q768" s="36"/>
      <c r="R768" s="25"/>
      <c r="S768" s="25"/>
      <c r="T768" s="25"/>
      <c r="U768" s="25"/>
      <c r="V768" s="25"/>
      <c r="W768" s="25"/>
      <c r="X768" s="25"/>
      <c r="Y768" s="25"/>
      <c r="Z768" s="25"/>
      <c r="AA768" s="25"/>
    </row>
    <row r="769" spans="1:27" ht="14.2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41"/>
      <c r="N769" s="25"/>
      <c r="O769" s="25"/>
      <c r="P769" s="25"/>
      <c r="Q769" s="36"/>
      <c r="R769" s="25"/>
      <c r="S769" s="25"/>
      <c r="T769" s="25"/>
      <c r="U769" s="25"/>
      <c r="V769" s="25"/>
      <c r="W769" s="25"/>
      <c r="X769" s="25"/>
      <c r="Y769" s="25"/>
      <c r="Z769" s="25"/>
      <c r="AA769" s="25"/>
    </row>
    <row r="770" spans="1:27" ht="14.2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41"/>
      <c r="N770" s="25"/>
      <c r="O770" s="25"/>
      <c r="P770" s="25"/>
      <c r="Q770" s="36"/>
      <c r="R770" s="25"/>
      <c r="S770" s="25"/>
      <c r="T770" s="25"/>
      <c r="U770" s="25"/>
      <c r="V770" s="25"/>
      <c r="W770" s="25"/>
      <c r="X770" s="25"/>
      <c r="Y770" s="25"/>
      <c r="Z770" s="25"/>
      <c r="AA770" s="25"/>
    </row>
    <row r="771" spans="1:27" ht="14.2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41"/>
      <c r="N771" s="25"/>
      <c r="O771" s="25"/>
      <c r="P771" s="25"/>
      <c r="Q771" s="36"/>
      <c r="R771" s="25"/>
      <c r="S771" s="25"/>
      <c r="T771" s="25"/>
      <c r="U771" s="25"/>
      <c r="V771" s="25"/>
      <c r="W771" s="25"/>
      <c r="X771" s="25"/>
      <c r="Y771" s="25"/>
      <c r="Z771" s="25"/>
      <c r="AA771" s="25"/>
    </row>
    <row r="772" spans="1:27" ht="14.2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41"/>
      <c r="N772" s="25"/>
      <c r="O772" s="25"/>
      <c r="P772" s="25"/>
      <c r="Q772" s="36"/>
      <c r="R772" s="25"/>
      <c r="S772" s="25"/>
      <c r="T772" s="25"/>
      <c r="U772" s="25"/>
      <c r="V772" s="25"/>
      <c r="W772" s="25"/>
      <c r="X772" s="25"/>
      <c r="Y772" s="25"/>
      <c r="Z772" s="25"/>
      <c r="AA772" s="25"/>
    </row>
    <row r="773" spans="1:27" ht="14.2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41"/>
      <c r="N773" s="25"/>
      <c r="O773" s="25"/>
      <c r="P773" s="25"/>
      <c r="Q773" s="36"/>
      <c r="R773" s="25"/>
      <c r="S773" s="25"/>
      <c r="T773" s="25"/>
      <c r="U773" s="25"/>
      <c r="V773" s="25"/>
      <c r="W773" s="25"/>
      <c r="X773" s="25"/>
      <c r="Y773" s="25"/>
      <c r="Z773" s="25"/>
      <c r="AA773" s="25"/>
    </row>
    <row r="774" spans="1:27" ht="14.2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41"/>
      <c r="N774" s="25"/>
      <c r="O774" s="25"/>
      <c r="P774" s="25"/>
      <c r="Q774" s="36"/>
      <c r="R774" s="25"/>
      <c r="S774" s="25"/>
      <c r="T774" s="25"/>
      <c r="U774" s="25"/>
      <c r="V774" s="25"/>
      <c r="W774" s="25"/>
      <c r="X774" s="25"/>
      <c r="Y774" s="25"/>
      <c r="Z774" s="25"/>
      <c r="AA774" s="25"/>
    </row>
    <row r="775" spans="1:27" ht="14.2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41"/>
      <c r="N775" s="25"/>
      <c r="O775" s="25"/>
      <c r="P775" s="25"/>
      <c r="Q775" s="36"/>
      <c r="R775" s="25"/>
      <c r="S775" s="25"/>
      <c r="T775" s="25"/>
      <c r="U775" s="25"/>
      <c r="V775" s="25"/>
      <c r="W775" s="25"/>
      <c r="X775" s="25"/>
      <c r="Y775" s="25"/>
      <c r="Z775" s="25"/>
      <c r="AA775" s="25"/>
    </row>
    <row r="776" spans="1:27" ht="14.2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41"/>
      <c r="N776" s="25"/>
      <c r="O776" s="25"/>
      <c r="P776" s="25"/>
      <c r="Q776" s="36"/>
      <c r="R776" s="25"/>
      <c r="S776" s="25"/>
      <c r="T776" s="25"/>
      <c r="U776" s="25"/>
      <c r="V776" s="25"/>
      <c r="W776" s="25"/>
      <c r="X776" s="25"/>
      <c r="Y776" s="25"/>
      <c r="Z776" s="25"/>
      <c r="AA776" s="25"/>
    </row>
    <row r="777" spans="1:27" ht="14.2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41"/>
      <c r="N777" s="25"/>
      <c r="O777" s="25"/>
      <c r="P777" s="25"/>
      <c r="Q777" s="36"/>
      <c r="R777" s="25"/>
      <c r="S777" s="25"/>
      <c r="T777" s="25"/>
      <c r="U777" s="25"/>
      <c r="V777" s="25"/>
      <c r="W777" s="25"/>
      <c r="X777" s="25"/>
      <c r="Y777" s="25"/>
      <c r="Z777" s="25"/>
      <c r="AA777" s="25"/>
    </row>
    <row r="778" spans="1:27" ht="14.2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41"/>
      <c r="N778" s="25"/>
      <c r="O778" s="25"/>
      <c r="P778" s="25"/>
      <c r="Q778" s="36"/>
      <c r="R778" s="25"/>
      <c r="S778" s="25"/>
      <c r="T778" s="25"/>
      <c r="U778" s="25"/>
      <c r="V778" s="25"/>
      <c r="W778" s="25"/>
      <c r="X778" s="25"/>
      <c r="Y778" s="25"/>
      <c r="Z778" s="25"/>
      <c r="AA778" s="25"/>
    </row>
    <row r="779" spans="1:27" ht="14.2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41"/>
      <c r="N779" s="25"/>
      <c r="O779" s="25"/>
      <c r="P779" s="25"/>
      <c r="Q779" s="36"/>
      <c r="R779" s="25"/>
      <c r="S779" s="25"/>
      <c r="T779" s="25"/>
      <c r="U779" s="25"/>
      <c r="V779" s="25"/>
      <c r="W779" s="25"/>
      <c r="X779" s="25"/>
      <c r="Y779" s="25"/>
      <c r="Z779" s="25"/>
      <c r="AA779" s="25"/>
    </row>
    <row r="780" spans="1:27" ht="14.2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41"/>
      <c r="N780" s="25"/>
      <c r="O780" s="25"/>
      <c r="P780" s="25"/>
      <c r="Q780" s="36"/>
      <c r="R780" s="25"/>
      <c r="S780" s="25"/>
      <c r="T780" s="25"/>
      <c r="U780" s="25"/>
      <c r="V780" s="25"/>
      <c r="W780" s="25"/>
      <c r="X780" s="25"/>
      <c r="Y780" s="25"/>
      <c r="Z780" s="25"/>
      <c r="AA780" s="25"/>
    </row>
    <row r="781" spans="1:27" ht="14.2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41"/>
      <c r="N781" s="25"/>
      <c r="O781" s="25"/>
      <c r="P781" s="25"/>
      <c r="Q781" s="36"/>
      <c r="R781" s="25"/>
      <c r="S781" s="25"/>
      <c r="T781" s="25"/>
      <c r="U781" s="25"/>
      <c r="V781" s="25"/>
      <c r="W781" s="25"/>
      <c r="X781" s="25"/>
      <c r="Y781" s="25"/>
      <c r="Z781" s="25"/>
      <c r="AA781" s="25"/>
    </row>
    <row r="782" spans="1:27" ht="14.2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41"/>
      <c r="N782" s="25"/>
      <c r="O782" s="25"/>
      <c r="P782" s="25"/>
      <c r="Q782" s="36"/>
      <c r="R782" s="25"/>
      <c r="S782" s="25"/>
      <c r="T782" s="25"/>
      <c r="U782" s="25"/>
      <c r="V782" s="25"/>
      <c r="W782" s="25"/>
      <c r="X782" s="25"/>
      <c r="Y782" s="25"/>
      <c r="Z782" s="25"/>
      <c r="AA782" s="25"/>
    </row>
    <row r="783" spans="1:27" ht="14.2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41"/>
      <c r="N783" s="25"/>
      <c r="O783" s="25"/>
      <c r="P783" s="25"/>
      <c r="Q783" s="36"/>
      <c r="R783" s="25"/>
      <c r="S783" s="25"/>
      <c r="T783" s="25"/>
      <c r="U783" s="25"/>
      <c r="V783" s="25"/>
      <c r="W783" s="25"/>
      <c r="X783" s="25"/>
      <c r="Y783" s="25"/>
      <c r="Z783" s="25"/>
      <c r="AA783" s="25"/>
    </row>
    <row r="784" spans="1:27" ht="14.2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41"/>
      <c r="N784" s="25"/>
      <c r="O784" s="25"/>
      <c r="P784" s="25"/>
      <c r="Q784" s="36"/>
      <c r="R784" s="25"/>
      <c r="S784" s="25"/>
      <c r="T784" s="25"/>
      <c r="U784" s="25"/>
      <c r="V784" s="25"/>
      <c r="W784" s="25"/>
      <c r="X784" s="25"/>
      <c r="Y784" s="25"/>
      <c r="Z784" s="25"/>
      <c r="AA784" s="25"/>
    </row>
    <row r="785" spans="1:27" ht="14.2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41"/>
      <c r="N785" s="25"/>
      <c r="O785" s="25"/>
      <c r="P785" s="25"/>
      <c r="Q785" s="36"/>
      <c r="R785" s="25"/>
      <c r="S785" s="25"/>
      <c r="T785" s="25"/>
      <c r="U785" s="25"/>
      <c r="V785" s="25"/>
      <c r="W785" s="25"/>
      <c r="X785" s="25"/>
      <c r="Y785" s="25"/>
      <c r="Z785" s="25"/>
      <c r="AA785" s="25"/>
    </row>
    <row r="786" spans="1:27" ht="14.2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41"/>
      <c r="N786" s="25"/>
      <c r="O786" s="25"/>
      <c r="P786" s="25"/>
      <c r="Q786" s="36"/>
      <c r="R786" s="25"/>
      <c r="S786" s="25"/>
      <c r="T786" s="25"/>
      <c r="U786" s="25"/>
      <c r="V786" s="25"/>
      <c r="W786" s="25"/>
      <c r="X786" s="25"/>
      <c r="Y786" s="25"/>
      <c r="Z786" s="25"/>
      <c r="AA786" s="25"/>
    </row>
    <row r="787" spans="1:27" ht="14.2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41"/>
      <c r="N787" s="25"/>
      <c r="O787" s="25"/>
      <c r="P787" s="25"/>
      <c r="Q787" s="36"/>
      <c r="R787" s="25"/>
      <c r="S787" s="25"/>
      <c r="T787" s="25"/>
      <c r="U787" s="25"/>
      <c r="V787" s="25"/>
      <c r="W787" s="25"/>
      <c r="X787" s="25"/>
      <c r="Y787" s="25"/>
      <c r="Z787" s="25"/>
      <c r="AA787" s="25"/>
    </row>
    <row r="788" spans="1:27" ht="14.2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41"/>
      <c r="N788" s="25"/>
      <c r="O788" s="25"/>
      <c r="P788" s="25"/>
      <c r="Q788" s="36"/>
      <c r="R788" s="25"/>
      <c r="S788" s="25"/>
      <c r="T788" s="25"/>
      <c r="U788" s="25"/>
      <c r="V788" s="25"/>
      <c r="W788" s="25"/>
      <c r="X788" s="25"/>
      <c r="Y788" s="25"/>
      <c r="Z788" s="25"/>
      <c r="AA788" s="25"/>
    </row>
    <row r="789" spans="1:27" ht="14.2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41"/>
      <c r="N789" s="25"/>
      <c r="O789" s="25"/>
      <c r="P789" s="25"/>
      <c r="Q789" s="36"/>
      <c r="R789" s="25"/>
      <c r="S789" s="25"/>
      <c r="T789" s="25"/>
      <c r="U789" s="25"/>
      <c r="V789" s="25"/>
      <c r="W789" s="25"/>
      <c r="X789" s="25"/>
      <c r="Y789" s="25"/>
      <c r="Z789" s="25"/>
      <c r="AA789" s="25"/>
    </row>
    <row r="790" spans="1:27" ht="14.2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41"/>
      <c r="N790" s="25"/>
      <c r="O790" s="25"/>
      <c r="P790" s="25"/>
      <c r="Q790" s="36"/>
      <c r="R790" s="25"/>
      <c r="S790" s="25"/>
      <c r="T790" s="25"/>
      <c r="U790" s="25"/>
      <c r="V790" s="25"/>
      <c r="W790" s="25"/>
      <c r="X790" s="25"/>
      <c r="Y790" s="25"/>
      <c r="Z790" s="25"/>
      <c r="AA790" s="25"/>
    </row>
    <row r="791" spans="1:27" ht="14.2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41"/>
      <c r="N791" s="25"/>
      <c r="O791" s="25"/>
      <c r="P791" s="25"/>
      <c r="Q791" s="36"/>
      <c r="R791" s="25"/>
      <c r="S791" s="25"/>
      <c r="T791" s="25"/>
      <c r="U791" s="25"/>
      <c r="V791" s="25"/>
      <c r="W791" s="25"/>
      <c r="X791" s="25"/>
      <c r="Y791" s="25"/>
      <c r="Z791" s="25"/>
      <c r="AA791" s="25"/>
    </row>
    <row r="792" spans="1:27" ht="14.2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41"/>
      <c r="N792" s="25"/>
      <c r="O792" s="25"/>
      <c r="P792" s="25"/>
      <c r="Q792" s="36"/>
      <c r="R792" s="25"/>
      <c r="S792" s="25"/>
      <c r="T792" s="25"/>
      <c r="U792" s="25"/>
      <c r="V792" s="25"/>
      <c r="W792" s="25"/>
      <c r="X792" s="25"/>
      <c r="Y792" s="25"/>
      <c r="Z792" s="25"/>
      <c r="AA792" s="25"/>
    </row>
    <row r="793" spans="1:27" ht="14.2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41"/>
      <c r="N793" s="25"/>
      <c r="O793" s="25"/>
      <c r="P793" s="25"/>
      <c r="Q793" s="36"/>
      <c r="R793" s="25"/>
      <c r="S793" s="25"/>
      <c r="T793" s="25"/>
      <c r="U793" s="25"/>
      <c r="V793" s="25"/>
      <c r="W793" s="25"/>
      <c r="X793" s="25"/>
      <c r="Y793" s="25"/>
      <c r="Z793" s="25"/>
      <c r="AA793" s="25"/>
    </row>
    <row r="794" spans="1:27" ht="14.2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41"/>
      <c r="N794" s="25"/>
      <c r="O794" s="25"/>
      <c r="P794" s="25"/>
      <c r="Q794" s="36"/>
      <c r="R794" s="25"/>
      <c r="S794" s="25"/>
      <c r="T794" s="25"/>
      <c r="U794" s="25"/>
      <c r="V794" s="25"/>
      <c r="W794" s="25"/>
      <c r="X794" s="25"/>
      <c r="Y794" s="25"/>
      <c r="Z794" s="25"/>
      <c r="AA794" s="25"/>
    </row>
    <row r="795" spans="1:27" ht="14.2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41"/>
      <c r="N795" s="25"/>
      <c r="O795" s="25"/>
      <c r="P795" s="25"/>
      <c r="Q795" s="36"/>
      <c r="R795" s="25"/>
      <c r="S795" s="25"/>
      <c r="T795" s="25"/>
      <c r="U795" s="25"/>
      <c r="V795" s="25"/>
      <c r="W795" s="25"/>
      <c r="X795" s="25"/>
      <c r="Y795" s="25"/>
      <c r="Z795" s="25"/>
      <c r="AA795" s="25"/>
    </row>
    <row r="796" spans="1:27" ht="14.2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41"/>
      <c r="N796" s="25"/>
      <c r="O796" s="25"/>
      <c r="P796" s="25"/>
      <c r="Q796" s="36"/>
      <c r="R796" s="25"/>
      <c r="S796" s="25"/>
      <c r="T796" s="25"/>
      <c r="U796" s="25"/>
      <c r="V796" s="25"/>
      <c r="W796" s="25"/>
      <c r="X796" s="25"/>
      <c r="Y796" s="25"/>
      <c r="Z796" s="25"/>
      <c r="AA796" s="25"/>
    </row>
    <row r="797" spans="1:27" ht="14.2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41"/>
      <c r="N797" s="25"/>
      <c r="O797" s="25"/>
      <c r="P797" s="25"/>
      <c r="Q797" s="36"/>
      <c r="R797" s="25"/>
      <c r="S797" s="25"/>
      <c r="T797" s="25"/>
      <c r="U797" s="25"/>
      <c r="V797" s="25"/>
      <c r="W797" s="25"/>
      <c r="X797" s="25"/>
      <c r="Y797" s="25"/>
      <c r="Z797" s="25"/>
      <c r="AA797" s="25"/>
    </row>
    <row r="798" spans="1:27" ht="14.2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41"/>
      <c r="N798" s="25"/>
      <c r="O798" s="25"/>
      <c r="P798" s="25"/>
      <c r="Q798" s="36"/>
      <c r="R798" s="25"/>
      <c r="S798" s="25"/>
      <c r="T798" s="25"/>
      <c r="U798" s="25"/>
      <c r="V798" s="25"/>
      <c r="W798" s="25"/>
      <c r="X798" s="25"/>
      <c r="Y798" s="25"/>
      <c r="Z798" s="25"/>
      <c r="AA798" s="25"/>
    </row>
    <row r="799" spans="1:27" ht="14.2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41"/>
      <c r="N799" s="25"/>
      <c r="O799" s="25"/>
      <c r="P799" s="25"/>
      <c r="Q799" s="36"/>
      <c r="R799" s="25"/>
      <c r="S799" s="25"/>
      <c r="T799" s="25"/>
      <c r="U799" s="25"/>
      <c r="V799" s="25"/>
      <c r="W799" s="25"/>
      <c r="X799" s="25"/>
      <c r="Y799" s="25"/>
      <c r="Z799" s="25"/>
      <c r="AA799" s="25"/>
    </row>
    <row r="800" spans="1:27" ht="14.2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41"/>
      <c r="N800" s="25"/>
      <c r="O800" s="25"/>
      <c r="P800" s="25"/>
      <c r="Q800" s="36"/>
      <c r="R800" s="25"/>
      <c r="S800" s="25"/>
      <c r="T800" s="25"/>
      <c r="U800" s="25"/>
      <c r="V800" s="25"/>
      <c r="W800" s="25"/>
      <c r="X800" s="25"/>
      <c r="Y800" s="25"/>
      <c r="Z800" s="25"/>
      <c r="AA800" s="25"/>
    </row>
    <row r="801" spans="1:27" ht="14.2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41"/>
      <c r="N801" s="25"/>
      <c r="O801" s="25"/>
      <c r="P801" s="25"/>
      <c r="Q801" s="36"/>
      <c r="R801" s="25"/>
      <c r="S801" s="25"/>
      <c r="T801" s="25"/>
      <c r="U801" s="25"/>
      <c r="V801" s="25"/>
      <c r="W801" s="25"/>
      <c r="X801" s="25"/>
      <c r="Y801" s="25"/>
      <c r="Z801" s="25"/>
      <c r="AA801" s="25"/>
    </row>
    <row r="802" spans="1:27" ht="14.2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41"/>
      <c r="N802" s="25"/>
      <c r="O802" s="25"/>
      <c r="P802" s="25"/>
      <c r="Q802" s="36"/>
      <c r="R802" s="25"/>
      <c r="S802" s="25"/>
      <c r="T802" s="25"/>
      <c r="U802" s="25"/>
      <c r="V802" s="25"/>
      <c r="W802" s="25"/>
      <c r="X802" s="25"/>
      <c r="Y802" s="25"/>
      <c r="Z802" s="25"/>
      <c r="AA802" s="25"/>
    </row>
    <row r="803" spans="1:27" ht="14.2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41"/>
      <c r="N803" s="25"/>
      <c r="O803" s="25"/>
      <c r="P803" s="25"/>
      <c r="Q803" s="36"/>
      <c r="R803" s="25"/>
      <c r="S803" s="25"/>
      <c r="T803" s="25"/>
      <c r="U803" s="25"/>
      <c r="V803" s="25"/>
      <c r="W803" s="25"/>
      <c r="X803" s="25"/>
      <c r="Y803" s="25"/>
      <c r="Z803" s="25"/>
      <c r="AA803" s="25"/>
    </row>
    <row r="804" spans="1:27" ht="14.2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41"/>
      <c r="N804" s="25"/>
      <c r="O804" s="25"/>
      <c r="P804" s="25"/>
      <c r="Q804" s="36"/>
      <c r="R804" s="25"/>
      <c r="S804" s="25"/>
      <c r="T804" s="25"/>
      <c r="U804" s="25"/>
      <c r="V804" s="25"/>
      <c r="W804" s="25"/>
      <c r="X804" s="25"/>
      <c r="Y804" s="25"/>
      <c r="Z804" s="25"/>
      <c r="AA804" s="25"/>
    </row>
    <row r="805" spans="1:27" ht="14.2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41"/>
      <c r="N805" s="25"/>
      <c r="O805" s="25"/>
      <c r="P805" s="25"/>
      <c r="Q805" s="36"/>
      <c r="R805" s="25"/>
      <c r="S805" s="25"/>
      <c r="T805" s="25"/>
      <c r="U805" s="25"/>
      <c r="V805" s="25"/>
      <c r="W805" s="25"/>
      <c r="X805" s="25"/>
      <c r="Y805" s="25"/>
      <c r="Z805" s="25"/>
      <c r="AA805" s="25"/>
    </row>
    <row r="806" spans="1:27" ht="14.2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41"/>
      <c r="N806" s="25"/>
      <c r="O806" s="25"/>
      <c r="P806" s="25"/>
      <c r="Q806" s="36"/>
      <c r="R806" s="25"/>
      <c r="S806" s="25"/>
      <c r="T806" s="25"/>
      <c r="U806" s="25"/>
      <c r="V806" s="25"/>
      <c r="W806" s="25"/>
      <c r="X806" s="25"/>
      <c r="Y806" s="25"/>
      <c r="Z806" s="25"/>
      <c r="AA806" s="25"/>
    </row>
    <row r="807" spans="1:27" ht="14.2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41"/>
      <c r="N807" s="25"/>
      <c r="O807" s="25"/>
      <c r="P807" s="25"/>
      <c r="Q807" s="36"/>
      <c r="R807" s="25"/>
      <c r="S807" s="25"/>
      <c r="T807" s="25"/>
      <c r="U807" s="25"/>
      <c r="V807" s="25"/>
      <c r="W807" s="25"/>
      <c r="X807" s="25"/>
      <c r="Y807" s="25"/>
      <c r="Z807" s="25"/>
      <c r="AA807" s="25"/>
    </row>
    <row r="808" spans="1:27" ht="14.2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41"/>
      <c r="N808" s="25"/>
      <c r="O808" s="25"/>
      <c r="P808" s="25"/>
      <c r="Q808" s="36"/>
      <c r="R808" s="25"/>
      <c r="S808" s="25"/>
      <c r="T808" s="25"/>
      <c r="U808" s="25"/>
      <c r="V808" s="25"/>
      <c r="W808" s="25"/>
      <c r="X808" s="25"/>
      <c r="Y808" s="25"/>
      <c r="Z808" s="25"/>
      <c r="AA808" s="25"/>
    </row>
    <row r="809" spans="1:27" ht="14.2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41"/>
      <c r="N809" s="25"/>
      <c r="O809" s="25"/>
      <c r="P809" s="25"/>
      <c r="Q809" s="36"/>
      <c r="R809" s="25"/>
      <c r="S809" s="25"/>
      <c r="T809" s="25"/>
      <c r="U809" s="25"/>
      <c r="V809" s="25"/>
      <c r="W809" s="25"/>
      <c r="X809" s="25"/>
      <c r="Y809" s="25"/>
      <c r="Z809" s="25"/>
      <c r="AA809" s="25"/>
    </row>
    <row r="810" spans="1:27" ht="14.2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41"/>
      <c r="N810" s="25"/>
      <c r="O810" s="25"/>
      <c r="P810" s="25"/>
      <c r="Q810" s="36"/>
      <c r="R810" s="25"/>
      <c r="S810" s="25"/>
      <c r="T810" s="25"/>
      <c r="U810" s="25"/>
      <c r="V810" s="25"/>
      <c r="W810" s="25"/>
      <c r="X810" s="25"/>
      <c r="Y810" s="25"/>
      <c r="Z810" s="25"/>
      <c r="AA810" s="25"/>
    </row>
    <row r="811" spans="1:27" ht="14.2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41"/>
      <c r="N811" s="25"/>
      <c r="O811" s="25"/>
      <c r="P811" s="25"/>
      <c r="Q811" s="36"/>
      <c r="R811" s="25"/>
      <c r="S811" s="25"/>
      <c r="T811" s="25"/>
      <c r="U811" s="25"/>
      <c r="V811" s="25"/>
      <c r="W811" s="25"/>
      <c r="X811" s="25"/>
      <c r="Y811" s="25"/>
      <c r="Z811" s="25"/>
      <c r="AA811" s="25"/>
    </row>
    <row r="812" spans="1:27" ht="14.2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41"/>
      <c r="N812" s="25"/>
      <c r="O812" s="25"/>
      <c r="P812" s="25"/>
      <c r="Q812" s="36"/>
      <c r="R812" s="25"/>
      <c r="S812" s="25"/>
      <c r="T812" s="25"/>
      <c r="U812" s="25"/>
      <c r="V812" s="25"/>
      <c r="W812" s="25"/>
      <c r="X812" s="25"/>
      <c r="Y812" s="25"/>
      <c r="Z812" s="25"/>
      <c r="AA812" s="25"/>
    </row>
    <row r="813" spans="1:27" ht="14.2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41"/>
      <c r="N813" s="25"/>
      <c r="O813" s="25"/>
      <c r="P813" s="25"/>
      <c r="Q813" s="36"/>
      <c r="R813" s="25"/>
      <c r="S813" s="25"/>
      <c r="T813" s="25"/>
      <c r="U813" s="25"/>
      <c r="V813" s="25"/>
      <c r="W813" s="25"/>
      <c r="X813" s="25"/>
      <c r="Y813" s="25"/>
      <c r="Z813" s="25"/>
      <c r="AA813" s="25"/>
    </row>
    <row r="814" spans="1:27" ht="14.2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41"/>
      <c r="N814" s="25"/>
      <c r="O814" s="25"/>
      <c r="P814" s="25"/>
      <c r="Q814" s="36"/>
      <c r="R814" s="25"/>
      <c r="S814" s="25"/>
      <c r="T814" s="25"/>
      <c r="U814" s="25"/>
      <c r="V814" s="25"/>
      <c r="W814" s="25"/>
      <c r="X814" s="25"/>
      <c r="Y814" s="25"/>
      <c r="Z814" s="25"/>
      <c r="AA814" s="25"/>
    </row>
    <row r="815" spans="1:27" ht="14.2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41"/>
      <c r="N815" s="25"/>
      <c r="O815" s="25"/>
      <c r="P815" s="25"/>
      <c r="Q815" s="36"/>
      <c r="R815" s="25"/>
      <c r="S815" s="25"/>
      <c r="T815" s="25"/>
      <c r="U815" s="25"/>
      <c r="V815" s="25"/>
      <c r="W815" s="25"/>
      <c r="X815" s="25"/>
      <c r="Y815" s="25"/>
      <c r="Z815" s="25"/>
      <c r="AA815" s="25"/>
    </row>
    <row r="816" spans="1:27" ht="14.2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41"/>
      <c r="N816" s="25"/>
      <c r="O816" s="25"/>
      <c r="P816" s="25"/>
      <c r="Q816" s="36"/>
      <c r="R816" s="25"/>
      <c r="S816" s="25"/>
      <c r="T816" s="25"/>
      <c r="U816" s="25"/>
      <c r="V816" s="25"/>
      <c r="W816" s="25"/>
      <c r="X816" s="25"/>
      <c r="Y816" s="25"/>
      <c r="Z816" s="25"/>
      <c r="AA816" s="25"/>
    </row>
    <row r="817" spans="1:27" ht="14.2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41"/>
      <c r="N817" s="25"/>
      <c r="O817" s="25"/>
      <c r="P817" s="25"/>
      <c r="Q817" s="36"/>
      <c r="R817" s="25"/>
      <c r="S817" s="25"/>
      <c r="T817" s="25"/>
      <c r="U817" s="25"/>
      <c r="V817" s="25"/>
      <c r="W817" s="25"/>
      <c r="X817" s="25"/>
      <c r="Y817" s="25"/>
      <c r="Z817" s="25"/>
      <c r="AA817" s="25"/>
    </row>
    <row r="818" spans="1:27" ht="14.2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41"/>
      <c r="N818" s="25"/>
      <c r="O818" s="25"/>
      <c r="P818" s="25"/>
      <c r="Q818" s="36"/>
      <c r="R818" s="25"/>
      <c r="S818" s="25"/>
      <c r="T818" s="25"/>
      <c r="U818" s="25"/>
      <c r="V818" s="25"/>
      <c r="W818" s="25"/>
      <c r="X818" s="25"/>
      <c r="Y818" s="25"/>
      <c r="Z818" s="25"/>
      <c r="AA818" s="25"/>
    </row>
    <row r="819" spans="1:27" ht="14.2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41"/>
      <c r="N819" s="25"/>
      <c r="O819" s="25"/>
      <c r="P819" s="25"/>
      <c r="Q819" s="36"/>
      <c r="R819" s="25"/>
      <c r="S819" s="25"/>
      <c r="T819" s="25"/>
      <c r="U819" s="25"/>
      <c r="V819" s="25"/>
      <c r="W819" s="25"/>
      <c r="X819" s="25"/>
      <c r="Y819" s="25"/>
      <c r="Z819" s="25"/>
      <c r="AA819" s="25"/>
    </row>
    <row r="820" spans="1:27" ht="14.2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41"/>
      <c r="N820" s="25"/>
      <c r="O820" s="25"/>
      <c r="P820" s="25"/>
      <c r="Q820" s="36"/>
      <c r="R820" s="25"/>
      <c r="S820" s="25"/>
      <c r="T820" s="25"/>
      <c r="U820" s="25"/>
      <c r="V820" s="25"/>
      <c r="W820" s="25"/>
      <c r="X820" s="25"/>
      <c r="Y820" s="25"/>
      <c r="Z820" s="25"/>
      <c r="AA820" s="25"/>
    </row>
    <row r="821" spans="1:27" ht="14.2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41"/>
      <c r="N821" s="25"/>
      <c r="O821" s="25"/>
      <c r="P821" s="25"/>
      <c r="Q821" s="36"/>
      <c r="R821" s="25"/>
      <c r="S821" s="25"/>
      <c r="T821" s="25"/>
      <c r="U821" s="25"/>
      <c r="V821" s="25"/>
      <c r="W821" s="25"/>
      <c r="X821" s="25"/>
      <c r="Y821" s="25"/>
      <c r="Z821" s="25"/>
      <c r="AA821" s="25"/>
    </row>
    <row r="822" spans="1:27" ht="14.2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41"/>
      <c r="N822" s="25"/>
      <c r="O822" s="25"/>
      <c r="P822" s="25"/>
      <c r="Q822" s="36"/>
      <c r="R822" s="25"/>
      <c r="S822" s="25"/>
      <c r="T822" s="25"/>
      <c r="U822" s="25"/>
      <c r="V822" s="25"/>
      <c r="W822" s="25"/>
      <c r="X822" s="25"/>
      <c r="Y822" s="25"/>
      <c r="Z822" s="25"/>
      <c r="AA822" s="25"/>
    </row>
    <row r="823" spans="1:27" ht="14.2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41"/>
      <c r="N823" s="25"/>
      <c r="O823" s="25"/>
      <c r="P823" s="25"/>
      <c r="Q823" s="36"/>
      <c r="R823" s="25"/>
      <c r="S823" s="25"/>
      <c r="T823" s="25"/>
      <c r="U823" s="25"/>
      <c r="V823" s="25"/>
      <c r="W823" s="25"/>
      <c r="X823" s="25"/>
      <c r="Y823" s="25"/>
      <c r="Z823" s="25"/>
      <c r="AA823" s="25"/>
    </row>
    <row r="824" spans="1:27" ht="14.2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41"/>
      <c r="N824" s="25"/>
      <c r="O824" s="25"/>
      <c r="P824" s="25"/>
      <c r="Q824" s="36"/>
      <c r="R824" s="25"/>
      <c r="S824" s="25"/>
      <c r="T824" s="25"/>
      <c r="U824" s="25"/>
      <c r="V824" s="25"/>
      <c r="W824" s="25"/>
      <c r="X824" s="25"/>
      <c r="Y824" s="25"/>
      <c r="Z824" s="25"/>
      <c r="AA824" s="25"/>
    </row>
    <row r="825" spans="1:27" ht="14.2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41"/>
      <c r="N825" s="25"/>
      <c r="O825" s="25"/>
      <c r="P825" s="25"/>
      <c r="Q825" s="36"/>
      <c r="R825" s="25"/>
      <c r="S825" s="25"/>
      <c r="T825" s="25"/>
      <c r="U825" s="25"/>
      <c r="V825" s="25"/>
      <c r="W825" s="25"/>
      <c r="X825" s="25"/>
      <c r="Y825" s="25"/>
      <c r="Z825" s="25"/>
      <c r="AA825" s="25"/>
    </row>
    <row r="826" spans="1:27" ht="14.2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41"/>
      <c r="N826" s="25"/>
      <c r="O826" s="25"/>
      <c r="P826" s="25"/>
      <c r="Q826" s="36"/>
      <c r="R826" s="25"/>
      <c r="S826" s="25"/>
      <c r="T826" s="25"/>
      <c r="U826" s="25"/>
      <c r="V826" s="25"/>
      <c r="W826" s="25"/>
      <c r="X826" s="25"/>
      <c r="Y826" s="25"/>
      <c r="Z826" s="25"/>
      <c r="AA826" s="25"/>
    </row>
    <row r="827" spans="1:27" ht="14.2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41"/>
      <c r="N827" s="25"/>
      <c r="O827" s="25"/>
      <c r="P827" s="25"/>
      <c r="Q827" s="36"/>
      <c r="R827" s="25"/>
      <c r="S827" s="25"/>
      <c r="T827" s="25"/>
      <c r="U827" s="25"/>
      <c r="V827" s="25"/>
      <c r="W827" s="25"/>
      <c r="X827" s="25"/>
      <c r="Y827" s="25"/>
      <c r="Z827" s="25"/>
      <c r="AA827" s="25"/>
    </row>
    <row r="828" spans="1:27" ht="14.2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41"/>
      <c r="N828" s="25"/>
      <c r="O828" s="25"/>
      <c r="P828" s="25"/>
      <c r="Q828" s="36"/>
      <c r="R828" s="25"/>
      <c r="S828" s="25"/>
      <c r="T828" s="25"/>
      <c r="U828" s="25"/>
      <c r="V828" s="25"/>
      <c r="W828" s="25"/>
      <c r="X828" s="25"/>
      <c r="Y828" s="25"/>
      <c r="Z828" s="25"/>
      <c r="AA828" s="25"/>
    </row>
    <row r="829" spans="1:27" ht="14.2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41"/>
      <c r="N829" s="25"/>
      <c r="O829" s="25"/>
      <c r="P829" s="25"/>
      <c r="Q829" s="36"/>
      <c r="R829" s="25"/>
      <c r="S829" s="25"/>
      <c r="T829" s="25"/>
      <c r="U829" s="25"/>
      <c r="V829" s="25"/>
      <c r="W829" s="25"/>
      <c r="X829" s="25"/>
      <c r="Y829" s="25"/>
      <c r="Z829" s="25"/>
      <c r="AA829" s="25"/>
    </row>
    <row r="830" spans="1:27" ht="14.2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41"/>
      <c r="N830" s="25"/>
      <c r="O830" s="25"/>
      <c r="P830" s="25"/>
      <c r="Q830" s="36"/>
      <c r="R830" s="25"/>
      <c r="S830" s="25"/>
      <c r="T830" s="25"/>
      <c r="U830" s="25"/>
      <c r="V830" s="25"/>
      <c r="W830" s="25"/>
      <c r="X830" s="25"/>
      <c r="Y830" s="25"/>
      <c r="Z830" s="25"/>
      <c r="AA830" s="25"/>
    </row>
    <row r="831" spans="1:27" ht="14.2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41"/>
      <c r="N831" s="25"/>
      <c r="O831" s="25"/>
      <c r="P831" s="25"/>
      <c r="Q831" s="36"/>
      <c r="R831" s="25"/>
      <c r="S831" s="25"/>
      <c r="T831" s="25"/>
      <c r="U831" s="25"/>
      <c r="V831" s="25"/>
      <c r="W831" s="25"/>
      <c r="X831" s="25"/>
      <c r="Y831" s="25"/>
      <c r="Z831" s="25"/>
      <c r="AA831" s="25"/>
    </row>
    <row r="832" spans="1:27" ht="14.2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41"/>
      <c r="N832" s="25"/>
      <c r="O832" s="25"/>
      <c r="P832" s="25"/>
      <c r="Q832" s="36"/>
      <c r="R832" s="25"/>
      <c r="S832" s="25"/>
      <c r="T832" s="25"/>
      <c r="U832" s="25"/>
      <c r="V832" s="25"/>
      <c r="W832" s="25"/>
      <c r="X832" s="25"/>
      <c r="Y832" s="25"/>
      <c r="Z832" s="25"/>
      <c r="AA832" s="25"/>
    </row>
    <row r="833" spans="1:27" ht="14.2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41"/>
      <c r="N833" s="25"/>
      <c r="O833" s="25"/>
      <c r="P833" s="25"/>
      <c r="Q833" s="36"/>
      <c r="R833" s="25"/>
      <c r="S833" s="25"/>
      <c r="T833" s="25"/>
      <c r="U833" s="25"/>
      <c r="V833" s="25"/>
      <c r="W833" s="25"/>
      <c r="X833" s="25"/>
      <c r="Y833" s="25"/>
      <c r="Z833" s="25"/>
      <c r="AA833" s="25"/>
    </row>
    <row r="834" spans="1:27" ht="14.2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41"/>
      <c r="N834" s="25"/>
      <c r="O834" s="25"/>
      <c r="P834" s="25"/>
      <c r="Q834" s="36"/>
      <c r="R834" s="25"/>
      <c r="S834" s="25"/>
      <c r="T834" s="25"/>
      <c r="U834" s="25"/>
      <c r="V834" s="25"/>
      <c r="W834" s="25"/>
      <c r="X834" s="25"/>
      <c r="Y834" s="25"/>
      <c r="Z834" s="25"/>
      <c r="AA834" s="25"/>
    </row>
    <row r="835" spans="1:27" ht="14.2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41"/>
      <c r="N835" s="25"/>
      <c r="O835" s="25"/>
      <c r="P835" s="25"/>
      <c r="Q835" s="36"/>
      <c r="R835" s="25"/>
      <c r="S835" s="25"/>
      <c r="T835" s="25"/>
      <c r="U835" s="25"/>
      <c r="V835" s="25"/>
      <c r="W835" s="25"/>
      <c r="X835" s="25"/>
      <c r="Y835" s="25"/>
      <c r="Z835" s="25"/>
      <c r="AA835" s="25"/>
    </row>
    <row r="836" spans="1:27" ht="14.2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41"/>
      <c r="N836" s="25"/>
      <c r="O836" s="25"/>
      <c r="P836" s="25"/>
      <c r="Q836" s="36"/>
      <c r="R836" s="25"/>
      <c r="S836" s="25"/>
      <c r="T836" s="25"/>
      <c r="U836" s="25"/>
      <c r="V836" s="25"/>
      <c r="W836" s="25"/>
      <c r="X836" s="25"/>
      <c r="Y836" s="25"/>
      <c r="Z836" s="25"/>
      <c r="AA836" s="25"/>
    </row>
    <row r="837" spans="1:27" ht="14.2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41"/>
      <c r="N837" s="25"/>
      <c r="O837" s="25"/>
      <c r="P837" s="25"/>
      <c r="Q837" s="36"/>
      <c r="R837" s="25"/>
      <c r="S837" s="25"/>
      <c r="T837" s="25"/>
      <c r="U837" s="25"/>
      <c r="V837" s="25"/>
      <c r="W837" s="25"/>
      <c r="X837" s="25"/>
      <c r="Y837" s="25"/>
      <c r="Z837" s="25"/>
      <c r="AA837" s="25"/>
    </row>
    <row r="838" spans="1:27" ht="14.2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41"/>
      <c r="N838" s="25"/>
      <c r="O838" s="25"/>
      <c r="P838" s="25"/>
      <c r="Q838" s="36"/>
      <c r="R838" s="25"/>
      <c r="S838" s="25"/>
      <c r="T838" s="25"/>
      <c r="U838" s="25"/>
      <c r="V838" s="25"/>
      <c r="W838" s="25"/>
      <c r="X838" s="25"/>
      <c r="Y838" s="25"/>
      <c r="Z838" s="25"/>
      <c r="AA838" s="25"/>
    </row>
    <row r="839" spans="1:27" ht="14.2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41"/>
      <c r="N839" s="25"/>
      <c r="O839" s="25"/>
      <c r="P839" s="25"/>
      <c r="Q839" s="36"/>
      <c r="R839" s="25"/>
      <c r="S839" s="25"/>
      <c r="T839" s="25"/>
      <c r="U839" s="25"/>
      <c r="V839" s="25"/>
      <c r="W839" s="25"/>
      <c r="X839" s="25"/>
      <c r="Y839" s="25"/>
      <c r="Z839" s="25"/>
      <c r="AA839" s="25"/>
    </row>
    <row r="840" spans="1:27" ht="14.2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41"/>
      <c r="N840" s="25"/>
      <c r="O840" s="25"/>
      <c r="P840" s="25"/>
      <c r="Q840" s="36"/>
      <c r="R840" s="25"/>
      <c r="S840" s="25"/>
      <c r="T840" s="25"/>
      <c r="U840" s="25"/>
      <c r="V840" s="25"/>
      <c r="W840" s="25"/>
      <c r="X840" s="25"/>
      <c r="Y840" s="25"/>
      <c r="Z840" s="25"/>
      <c r="AA840" s="25"/>
    </row>
    <row r="841" spans="1:27" ht="14.2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41"/>
      <c r="N841" s="25"/>
      <c r="O841" s="25"/>
      <c r="P841" s="25"/>
      <c r="Q841" s="36"/>
      <c r="R841" s="25"/>
      <c r="S841" s="25"/>
      <c r="T841" s="25"/>
      <c r="U841" s="25"/>
      <c r="V841" s="25"/>
      <c r="W841" s="25"/>
      <c r="X841" s="25"/>
      <c r="Y841" s="25"/>
      <c r="Z841" s="25"/>
      <c r="AA841" s="25"/>
    </row>
    <row r="842" spans="1:27" ht="14.2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41"/>
      <c r="N842" s="25"/>
      <c r="O842" s="25"/>
      <c r="P842" s="25"/>
      <c r="Q842" s="36"/>
      <c r="R842" s="25"/>
      <c r="S842" s="25"/>
      <c r="T842" s="25"/>
      <c r="U842" s="25"/>
      <c r="V842" s="25"/>
      <c r="W842" s="25"/>
      <c r="X842" s="25"/>
      <c r="Y842" s="25"/>
      <c r="Z842" s="25"/>
      <c r="AA842" s="25"/>
    </row>
    <row r="843" spans="1:27" ht="14.2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41"/>
      <c r="N843" s="25"/>
      <c r="O843" s="25"/>
      <c r="P843" s="25"/>
      <c r="Q843" s="36"/>
      <c r="R843" s="25"/>
      <c r="S843" s="25"/>
      <c r="T843" s="25"/>
      <c r="U843" s="25"/>
      <c r="V843" s="25"/>
      <c r="W843" s="25"/>
      <c r="X843" s="25"/>
      <c r="Y843" s="25"/>
      <c r="Z843" s="25"/>
      <c r="AA843" s="25"/>
    </row>
    <row r="844" spans="1:27" ht="14.2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41"/>
      <c r="N844" s="25"/>
      <c r="O844" s="25"/>
      <c r="P844" s="25"/>
      <c r="Q844" s="36"/>
      <c r="R844" s="25"/>
      <c r="S844" s="25"/>
      <c r="T844" s="25"/>
      <c r="U844" s="25"/>
      <c r="V844" s="25"/>
      <c r="W844" s="25"/>
      <c r="X844" s="25"/>
      <c r="Y844" s="25"/>
      <c r="Z844" s="25"/>
      <c r="AA844" s="25"/>
    </row>
    <row r="845" spans="1:27" ht="14.2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41"/>
      <c r="N845" s="25"/>
      <c r="O845" s="25"/>
      <c r="P845" s="25"/>
      <c r="Q845" s="36"/>
      <c r="R845" s="25"/>
      <c r="S845" s="25"/>
      <c r="T845" s="25"/>
      <c r="U845" s="25"/>
      <c r="V845" s="25"/>
      <c r="W845" s="25"/>
      <c r="X845" s="25"/>
      <c r="Y845" s="25"/>
      <c r="Z845" s="25"/>
      <c r="AA845" s="25"/>
    </row>
    <row r="846" spans="1:27" ht="14.2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41"/>
      <c r="N846" s="25"/>
      <c r="O846" s="25"/>
      <c r="P846" s="25"/>
      <c r="Q846" s="36"/>
      <c r="R846" s="25"/>
      <c r="S846" s="25"/>
      <c r="T846" s="25"/>
      <c r="U846" s="25"/>
      <c r="V846" s="25"/>
      <c r="W846" s="25"/>
      <c r="X846" s="25"/>
      <c r="Y846" s="25"/>
      <c r="Z846" s="25"/>
      <c r="AA846" s="25"/>
    </row>
    <row r="847" spans="1:27" ht="14.2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41"/>
      <c r="N847" s="25"/>
      <c r="O847" s="25"/>
      <c r="P847" s="25"/>
      <c r="Q847" s="36"/>
      <c r="R847" s="25"/>
      <c r="S847" s="25"/>
      <c r="T847" s="25"/>
      <c r="U847" s="25"/>
      <c r="V847" s="25"/>
      <c r="W847" s="25"/>
      <c r="X847" s="25"/>
      <c r="Y847" s="25"/>
      <c r="Z847" s="25"/>
      <c r="AA847" s="25"/>
    </row>
    <row r="848" spans="1:27" ht="14.2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41"/>
      <c r="N848" s="25"/>
      <c r="O848" s="25"/>
      <c r="P848" s="25"/>
      <c r="Q848" s="36"/>
      <c r="R848" s="25"/>
      <c r="S848" s="25"/>
      <c r="T848" s="25"/>
      <c r="U848" s="25"/>
      <c r="V848" s="25"/>
      <c r="W848" s="25"/>
      <c r="X848" s="25"/>
      <c r="Y848" s="25"/>
      <c r="Z848" s="25"/>
      <c r="AA848" s="25"/>
    </row>
    <row r="849" spans="1:27" ht="14.2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41"/>
      <c r="N849" s="25"/>
      <c r="O849" s="25"/>
      <c r="P849" s="25"/>
      <c r="Q849" s="36"/>
      <c r="R849" s="25"/>
      <c r="S849" s="25"/>
      <c r="T849" s="25"/>
      <c r="U849" s="25"/>
      <c r="V849" s="25"/>
      <c r="W849" s="25"/>
      <c r="X849" s="25"/>
      <c r="Y849" s="25"/>
      <c r="Z849" s="25"/>
      <c r="AA849" s="25"/>
    </row>
    <row r="850" spans="1:27" ht="14.2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41"/>
      <c r="N850" s="25"/>
      <c r="O850" s="25"/>
      <c r="P850" s="25"/>
      <c r="Q850" s="36"/>
      <c r="R850" s="25"/>
      <c r="S850" s="25"/>
      <c r="T850" s="25"/>
      <c r="U850" s="25"/>
      <c r="V850" s="25"/>
      <c r="W850" s="25"/>
      <c r="X850" s="25"/>
      <c r="Y850" s="25"/>
      <c r="Z850" s="25"/>
      <c r="AA850" s="25"/>
    </row>
    <row r="851" spans="1:27" ht="14.2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41"/>
      <c r="N851" s="25"/>
      <c r="O851" s="25"/>
      <c r="P851" s="25"/>
      <c r="Q851" s="36"/>
      <c r="R851" s="25"/>
      <c r="S851" s="25"/>
      <c r="T851" s="25"/>
      <c r="U851" s="25"/>
      <c r="V851" s="25"/>
      <c r="W851" s="25"/>
      <c r="X851" s="25"/>
      <c r="Y851" s="25"/>
      <c r="Z851" s="25"/>
      <c r="AA851" s="25"/>
    </row>
    <row r="852" spans="1:27" ht="14.2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41"/>
      <c r="N852" s="25"/>
      <c r="O852" s="25"/>
      <c r="P852" s="25"/>
      <c r="Q852" s="36"/>
      <c r="R852" s="25"/>
      <c r="S852" s="25"/>
      <c r="T852" s="25"/>
      <c r="U852" s="25"/>
      <c r="V852" s="25"/>
      <c r="W852" s="25"/>
      <c r="X852" s="25"/>
      <c r="Y852" s="25"/>
      <c r="Z852" s="25"/>
      <c r="AA852" s="25"/>
    </row>
    <row r="853" spans="1:27" ht="14.2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41"/>
      <c r="N853" s="25"/>
      <c r="O853" s="25"/>
      <c r="P853" s="25"/>
      <c r="Q853" s="36"/>
      <c r="R853" s="25"/>
      <c r="S853" s="25"/>
      <c r="T853" s="25"/>
      <c r="U853" s="25"/>
      <c r="V853" s="25"/>
      <c r="W853" s="25"/>
      <c r="X853" s="25"/>
      <c r="Y853" s="25"/>
      <c r="Z853" s="25"/>
      <c r="AA853" s="25"/>
    </row>
    <row r="854" spans="1:27" ht="14.2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41"/>
      <c r="N854" s="25"/>
      <c r="O854" s="25"/>
      <c r="P854" s="25"/>
      <c r="Q854" s="36"/>
      <c r="R854" s="25"/>
      <c r="S854" s="25"/>
      <c r="T854" s="25"/>
      <c r="U854" s="25"/>
      <c r="V854" s="25"/>
      <c r="W854" s="25"/>
      <c r="X854" s="25"/>
      <c r="Y854" s="25"/>
      <c r="Z854" s="25"/>
      <c r="AA854" s="25"/>
    </row>
    <row r="855" spans="1:27" ht="14.2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41"/>
      <c r="N855" s="25"/>
      <c r="O855" s="25"/>
      <c r="P855" s="25"/>
      <c r="Q855" s="36"/>
      <c r="R855" s="25"/>
      <c r="S855" s="25"/>
      <c r="T855" s="25"/>
      <c r="U855" s="25"/>
      <c r="V855" s="25"/>
      <c r="W855" s="25"/>
      <c r="X855" s="25"/>
      <c r="Y855" s="25"/>
      <c r="Z855" s="25"/>
      <c r="AA855" s="25"/>
    </row>
    <row r="856" spans="1:27" ht="14.2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41"/>
      <c r="N856" s="25"/>
      <c r="O856" s="25"/>
      <c r="P856" s="25"/>
      <c r="Q856" s="36"/>
      <c r="R856" s="25"/>
      <c r="S856" s="25"/>
      <c r="T856" s="25"/>
      <c r="U856" s="25"/>
      <c r="V856" s="25"/>
      <c r="W856" s="25"/>
      <c r="X856" s="25"/>
      <c r="Y856" s="25"/>
      <c r="Z856" s="25"/>
      <c r="AA856" s="25"/>
    </row>
    <row r="857" spans="1:27" ht="14.2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41"/>
      <c r="N857" s="25"/>
      <c r="O857" s="25"/>
      <c r="P857" s="25"/>
      <c r="Q857" s="36"/>
      <c r="R857" s="25"/>
      <c r="S857" s="25"/>
      <c r="T857" s="25"/>
      <c r="U857" s="25"/>
      <c r="V857" s="25"/>
      <c r="W857" s="25"/>
      <c r="X857" s="25"/>
      <c r="Y857" s="25"/>
      <c r="Z857" s="25"/>
      <c r="AA857" s="25"/>
    </row>
    <row r="858" spans="1:27" ht="14.2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41"/>
      <c r="N858" s="25"/>
      <c r="O858" s="25"/>
      <c r="P858" s="25"/>
      <c r="Q858" s="36"/>
      <c r="R858" s="25"/>
      <c r="S858" s="25"/>
      <c r="T858" s="25"/>
      <c r="U858" s="25"/>
      <c r="V858" s="25"/>
      <c r="W858" s="25"/>
      <c r="X858" s="25"/>
      <c r="Y858" s="25"/>
      <c r="Z858" s="25"/>
      <c r="AA858" s="25"/>
    </row>
    <row r="859" spans="1:27" ht="14.2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41"/>
      <c r="N859" s="25"/>
      <c r="O859" s="25"/>
      <c r="P859" s="25"/>
      <c r="Q859" s="36"/>
      <c r="R859" s="25"/>
      <c r="S859" s="25"/>
      <c r="T859" s="25"/>
      <c r="U859" s="25"/>
      <c r="V859" s="25"/>
      <c r="W859" s="25"/>
      <c r="X859" s="25"/>
      <c r="Y859" s="25"/>
      <c r="Z859" s="25"/>
      <c r="AA859" s="25"/>
    </row>
    <row r="860" spans="1:27" ht="14.2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41"/>
      <c r="N860" s="25"/>
      <c r="O860" s="25"/>
      <c r="P860" s="25"/>
      <c r="Q860" s="36"/>
      <c r="R860" s="25"/>
      <c r="S860" s="25"/>
      <c r="T860" s="25"/>
      <c r="U860" s="25"/>
      <c r="V860" s="25"/>
      <c r="W860" s="25"/>
      <c r="X860" s="25"/>
      <c r="Y860" s="25"/>
      <c r="Z860" s="25"/>
      <c r="AA860" s="25"/>
    </row>
    <row r="861" spans="1:27" ht="14.2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41"/>
      <c r="N861" s="25"/>
      <c r="O861" s="25"/>
      <c r="P861" s="25"/>
      <c r="Q861" s="36"/>
      <c r="R861" s="25"/>
      <c r="S861" s="25"/>
      <c r="T861" s="25"/>
      <c r="U861" s="25"/>
      <c r="V861" s="25"/>
      <c r="W861" s="25"/>
      <c r="X861" s="25"/>
      <c r="Y861" s="25"/>
      <c r="Z861" s="25"/>
      <c r="AA861" s="25"/>
    </row>
    <row r="862" spans="1:27" ht="14.2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41"/>
      <c r="N862" s="25"/>
      <c r="O862" s="25"/>
      <c r="P862" s="25"/>
      <c r="Q862" s="36"/>
      <c r="R862" s="25"/>
      <c r="S862" s="25"/>
      <c r="T862" s="25"/>
      <c r="U862" s="25"/>
      <c r="V862" s="25"/>
      <c r="W862" s="25"/>
      <c r="X862" s="25"/>
      <c r="Y862" s="25"/>
      <c r="Z862" s="25"/>
      <c r="AA862" s="25"/>
    </row>
    <row r="863" spans="1:27" ht="14.2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41"/>
      <c r="N863" s="25"/>
      <c r="O863" s="25"/>
      <c r="P863" s="25"/>
      <c r="Q863" s="36"/>
      <c r="R863" s="25"/>
      <c r="S863" s="25"/>
      <c r="T863" s="25"/>
      <c r="U863" s="25"/>
      <c r="V863" s="25"/>
      <c r="W863" s="25"/>
      <c r="X863" s="25"/>
      <c r="Y863" s="25"/>
      <c r="Z863" s="25"/>
      <c r="AA863" s="25"/>
    </row>
    <row r="864" spans="1:27" ht="14.2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41"/>
      <c r="N864" s="25"/>
      <c r="O864" s="25"/>
      <c r="P864" s="25"/>
      <c r="Q864" s="36"/>
      <c r="R864" s="25"/>
      <c r="S864" s="25"/>
      <c r="T864" s="25"/>
      <c r="U864" s="25"/>
      <c r="V864" s="25"/>
      <c r="W864" s="25"/>
      <c r="X864" s="25"/>
      <c r="Y864" s="25"/>
      <c r="Z864" s="25"/>
      <c r="AA864" s="25"/>
    </row>
    <row r="865" spans="1:27" ht="14.2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41"/>
      <c r="N865" s="25"/>
      <c r="O865" s="25"/>
      <c r="P865" s="25"/>
      <c r="Q865" s="36"/>
      <c r="R865" s="25"/>
      <c r="S865" s="25"/>
      <c r="T865" s="25"/>
      <c r="U865" s="25"/>
      <c r="V865" s="25"/>
      <c r="W865" s="25"/>
      <c r="X865" s="25"/>
      <c r="Y865" s="25"/>
      <c r="Z865" s="25"/>
      <c r="AA865" s="25"/>
    </row>
    <row r="866" spans="1:27" ht="14.2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41"/>
      <c r="N866" s="25"/>
      <c r="O866" s="25"/>
      <c r="P866" s="25"/>
      <c r="Q866" s="36"/>
      <c r="R866" s="25"/>
      <c r="S866" s="25"/>
      <c r="T866" s="25"/>
      <c r="U866" s="25"/>
      <c r="V866" s="25"/>
      <c r="W866" s="25"/>
      <c r="X866" s="25"/>
      <c r="Y866" s="25"/>
      <c r="Z866" s="25"/>
      <c r="AA866" s="25"/>
    </row>
    <row r="867" spans="1:27" ht="14.2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41"/>
      <c r="N867" s="25"/>
      <c r="O867" s="25"/>
      <c r="P867" s="25"/>
      <c r="Q867" s="36"/>
      <c r="R867" s="25"/>
      <c r="S867" s="25"/>
      <c r="T867" s="25"/>
      <c r="U867" s="25"/>
      <c r="V867" s="25"/>
      <c r="W867" s="25"/>
      <c r="X867" s="25"/>
      <c r="Y867" s="25"/>
      <c r="Z867" s="25"/>
      <c r="AA867" s="25"/>
    </row>
    <row r="868" spans="1:27" ht="14.2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41"/>
      <c r="N868" s="25"/>
      <c r="O868" s="25"/>
      <c r="P868" s="25"/>
      <c r="Q868" s="36"/>
      <c r="R868" s="25"/>
      <c r="S868" s="25"/>
      <c r="T868" s="25"/>
      <c r="U868" s="25"/>
      <c r="V868" s="25"/>
      <c r="W868" s="25"/>
      <c r="X868" s="25"/>
      <c r="Y868" s="25"/>
      <c r="Z868" s="25"/>
      <c r="AA868" s="25"/>
    </row>
    <row r="869" spans="1:27" ht="14.2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41"/>
      <c r="N869" s="25"/>
      <c r="O869" s="25"/>
      <c r="P869" s="25"/>
      <c r="Q869" s="36"/>
      <c r="R869" s="25"/>
      <c r="S869" s="25"/>
      <c r="T869" s="25"/>
      <c r="U869" s="25"/>
      <c r="V869" s="25"/>
      <c r="W869" s="25"/>
      <c r="X869" s="25"/>
      <c r="Y869" s="25"/>
      <c r="Z869" s="25"/>
      <c r="AA869" s="25"/>
    </row>
    <row r="870" spans="1:27" ht="14.2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41"/>
      <c r="N870" s="25"/>
      <c r="O870" s="25"/>
      <c r="P870" s="25"/>
      <c r="Q870" s="36"/>
      <c r="R870" s="25"/>
      <c r="S870" s="25"/>
      <c r="T870" s="25"/>
      <c r="U870" s="25"/>
      <c r="V870" s="25"/>
      <c r="W870" s="25"/>
      <c r="X870" s="25"/>
      <c r="Y870" s="25"/>
      <c r="Z870" s="25"/>
      <c r="AA870" s="25"/>
    </row>
    <row r="871" spans="1:27" ht="14.2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41"/>
      <c r="N871" s="25"/>
      <c r="O871" s="25"/>
      <c r="P871" s="25"/>
      <c r="Q871" s="36"/>
      <c r="R871" s="25"/>
      <c r="S871" s="25"/>
      <c r="T871" s="25"/>
      <c r="U871" s="25"/>
      <c r="V871" s="25"/>
      <c r="W871" s="25"/>
      <c r="X871" s="25"/>
      <c r="Y871" s="25"/>
      <c r="Z871" s="25"/>
      <c r="AA871" s="25"/>
    </row>
    <row r="872" spans="1:27" ht="14.2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41"/>
      <c r="N872" s="25"/>
      <c r="O872" s="25"/>
      <c r="P872" s="25"/>
      <c r="Q872" s="36"/>
      <c r="R872" s="25"/>
      <c r="S872" s="25"/>
      <c r="T872" s="25"/>
      <c r="U872" s="25"/>
      <c r="V872" s="25"/>
      <c r="W872" s="25"/>
      <c r="X872" s="25"/>
      <c r="Y872" s="25"/>
      <c r="Z872" s="25"/>
      <c r="AA872" s="25"/>
    </row>
    <row r="873" spans="1:27" ht="14.2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41"/>
      <c r="N873" s="25"/>
      <c r="O873" s="25"/>
      <c r="P873" s="25"/>
      <c r="Q873" s="36"/>
      <c r="R873" s="25"/>
      <c r="S873" s="25"/>
      <c r="T873" s="25"/>
      <c r="U873" s="25"/>
      <c r="V873" s="25"/>
      <c r="W873" s="25"/>
      <c r="X873" s="25"/>
      <c r="Y873" s="25"/>
      <c r="Z873" s="25"/>
      <c r="AA873" s="25"/>
    </row>
    <row r="874" spans="1:27" ht="14.2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41"/>
      <c r="N874" s="25"/>
      <c r="O874" s="25"/>
      <c r="P874" s="25"/>
      <c r="Q874" s="36"/>
      <c r="R874" s="25"/>
      <c r="S874" s="25"/>
      <c r="T874" s="25"/>
      <c r="U874" s="25"/>
      <c r="V874" s="25"/>
      <c r="W874" s="25"/>
      <c r="X874" s="25"/>
      <c r="Y874" s="25"/>
      <c r="Z874" s="25"/>
      <c r="AA874" s="25"/>
    </row>
    <row r="875" spans="1:27" ht="14.2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41"/>
      <c r="N875" s="25"/>
      <c r="O875" s="25"/>
      <c r="P875" s="25"/>
      <c r="Q875" s="36"/>
      <c r="R875" s="25"/>
      <c r="S875" s="25"/>
      <c r="T875" s="25"/>
      <c r="U875" s="25"/>
      <c r="V875" s="25"/>
      <c r="W875" s="25"/>
      <c r="X875" s="25"/>
      <c r="Y875" s="25"/>
      <c r="Z875" s="25"/>
      <c r="AA875" s="25"/>
    </row>
    <row r="876" spans="1:27" ht="14.2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41"/>
      <c r="N876" s="25"/>
      <c r="O876" s="25"/>
      <c r="P876" s="25"/>
      <c r="Q876" s="36"/>
      <c r="R876" s="25"/>
      <c r="S876" s="25"/>
      <c r="T876" s="25"/>
      <c r="U876" s="25"/>
      <c r="V876" s="25"/>
      <c r="W876" s="25"/>
      <c r="X876" s="25"/>
      <c r="Y876" s="25"/>
      <c r="Z876" s="25"/>
      <c r="AA876" s="25"/>
    </row>
    <row r="877" spans="1:27" ht="14.2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41"/>
      <c r="N877" s="25"/>
      <c r="O877" s="25"/>
      <c r="P877" s="25"/>
      <c r="Q877" s="36"/>
      <c r="R877" s="25"/>
      <c r="S877" s="25"/>
      <c r="T877" s="25"/>
      <c r="U877" s="25"/>
      <c r="V877" s="25"/>
      <c r="W877" s="25"/>
      <c r="X877" s="25"/>
      <c r="Y877" s="25"/>
      <c r="Z877" s="25"/>
      <c r="AA877" s="25"/>
    </row>
    <row r="878" spans="1:27" ht="14.2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41"/>
      <c r="N878" s="25"/>
      <c r="O878" s="25"/>
      <c r="P878" s="25"/>
      <c r="Q878" s="36"/>
      <c r="R878" s="25"/>
      <c r="S878" s="25"/>
      <c r="T878" s="25"/>
      <c r="U878" s="25"/>
      <c r="V878" s="25"/>
      <c r="W878" s="25"/>
      <c r="X878" s="25"/>
      <c r="Y878" s="25"/>
      <c r="Z878" s="25"/>
      <c r="AA878" s="25"/>
    </row>
    <row r="879" spans="1:27" ht="14.2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41"/>
      <c r="N879" s="25"/>
      <c r="O879" s="25"/>
      <c r="P879" s="25"/>
      <c r="Q879" s="36"/>
      <c r="R879" s="25"/>
      <c r="S879" s="25"/>
      <c r="T879" s="25"/>
      <c r="U879" s="25"/>
      <c r="V879" s="25"/>
      <c r="W879" s="25"/>
      <c r="X879" s="25"/>
      <c r="Y879" s="25"/>
      <c r="Z879" s="25"/>
      <c r="AA879" s="25"/>
    </row>
    <row r="880" spans="1:27" ht="14.2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41"/>
      <c r="N880" s="25"/>
      <c r="O880" s="25"/>
      <c r="P880" s="25"/>
      <c r="Q880" s="36"/>
      <c r="R880" s="25"/>
      <c r="S880" s="25"/>
      <c r="T880" s="25"/>
      <c r="U880" s="25"/>
      <c r="V880" s="25"/>
      <c r="W880" s="25"/>
      <c r="X880" s="25"/>
      <c r="Y880" s="25"/>
      <c r="Z880" s="25"/>
      <c r="AA880" s="25"/>
    </row>
    <row r="881" spans="1:27" ht="14.2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41"/>
      <c r="N881" s="25"/>
      <c r="O881" s="25"/>
      <c r="P881" s="25"/>
      <c r="Q881" s="36"/>
      <c r="R881" s="25"/>
      <c r="S881" s="25"/>
      <c r="T881" s="25"/>
      <c r="U881" s="25"/>
      <c r="V881" s="25"/>
      <c r="W881" s="25"/>
      <c r="X881" s="25"/>
      <c r="Y881" s="25"/>
      <c r="Z881" s="25"/>
      <c r="AA881" s="25"/>
    </row>
    <row r="882" spans="1:27" ht="14.2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41"/>
      <c r="N882" s="25"/>
      <c r="O882" s="25"/>
      <c r="P882" s="25"/>
      <c r="Q882" s="36"/>
      <c r="R882" s="25"/>
      <c r="S882" s="25"/>
      <c r="T882" s="25"/>
      <c r="U882" s="25"/>
      <c r="V882" s="25"/>
      <c r="W882" s="25"/>
      <c r="X882" s="25"/>
      <c r="Y882" s="25"/>
      <c r="Z882" s="25"/>
      <c r="AA882" s="25"/>
    </row>
    <row r="883" spans="1:27" ht="14.2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41"/>
      <c r="N883" s="25"/>
      <c r="O883" s="25"/>
      <c r="P883" s="25"/>
      <c r="Q883" s="36"/>
      <c r="R883" s="25"/>
      <c r="S883" s="25"/>
      <c r="T883" s="25"/>
      <c r="U883" s="25"/>
      <c r="V883" s="25"/>
      <c r="W883" s="25"/>
      <c r="X883" s="25"/>
      <c r="Y883" s="25"/>
      <c r="Z883" s="25"/>
      <c r="AA883" s="25"/>
    </row>
    <row r="884" spans="1:27" ht="14.2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41"/>
      <c r="N884" s="25"/>
      <c r="O884" s="25"/>
      <c r="P884" s="25"/>
      <c r="Q884" s="36"/>
      <c r="R884" s="25"/>
      <c r="S884" s="25"/>
      <c r="T884" s="25"/>
      <c r="U884" s="25"/>
      <c r="V884" s="25"/>
      <c r="W884" s="25"/>
      <c r="X884" s="25"/>
      <c r="Y884" s="25"/>
      <c r="Z884" s="25"/>
      <c r="AA884" s="25"/>
    </row>
    <row r="885" spans="1:27" ht="14.2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41"/>
      <c r="N885" s="25"/>
      <c r="O885" s="25"/>
      <c r="P885" s="25"/>
      <c r="Q885" s="36"/>
      <c r="R885" s="25"/>
      <c r="S885" s="25"/>
      <c r="T885" s="25"/>
      <c r="U885" s="25"/>
      <c r="V885" s="25"/>
      <c r="W885" s="25"/>
      <c r="X885" s="25"/>
      <c r="Y885" s="25"/>
      <c r="Z885" s="25"/>
      <c r="AA885" s="25"/>
    </row>
    <row r="886" spans="1:27" ht="14.2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41"/>
      <c r="N886" s="25"/>
      <c r="O886" s="25"/>
      <c r="P886" s="25"/>
      <c r="Q886" s="36"/>
      <c r="R886" s="25"/>
      <c r="S886" s="25"/>
      <c r="T886" s="25"/>
      <c r="U886" s="25"/>
      <c r="V886" s="25"/>
      <c r="W886" s="25"/>
      <c r="X886" s="25"/>
      <c r="Y886" s="25"/>
      <c r="Z886" s="25"/>
      <c r="AA886" s="25"/>
    </row>
    <row r="887" spans="1:27" ht="14.2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41"/>
      <c r="N887" s="25"/>
      <c r="O887" s="25"/>
      <c r="P887" s="25"/>
      <c r="Q887" s="36"/>
      <c r="R887" s="25"/>
      <c r="S887" s="25"/>
      <c r="T887" s="25"/>
      <c r="U887" s="25"/>
      <c r="V887" s="25"/>
      <c r="W887" s="25"/>
      <c r="X887" s="25"/>
      <c r="Y887" s="25"/>
      <c r="Z887" s="25"/>
      <c r="AA887" s="25"/>
    </row>
    <row r="888" spans="1:27" ht="14.2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41"/>
      <c r="N888" s="25"/>
      <c r="O888" s="25"/>
      <c r="P888" s="25"/>
      <c r="Q888" s="36"/>
      <c r="R888" s="25"/>
      <c r="S888" s="25"/>
      <c r="T888" s="25"/>
      <c r="U888" s="25"/>
      <c r="V888" s="25"/>
      <c r="W888" s="25"/>
      <c r="X888" s="25"/>
      <c r="Y888" s="25"/>
      <c r="Z888" s="25"/>
      <c r="AA888" s="25"/>
    </row>
    <row r="889" spans="1:27" ht="14.2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41"/>
      <c r="N889" s="25"/>
      <c r="O889" s="25"/>
      <c r="P889" s="25"/>
      <c r="Q889" s="36"/>
      <c r="R889" s="25"/>
      <c r="S889" s="25"/>
      <c r="T889" s="25"/>
      <c r="U889" s="25"/>
      <c r="V889" s="25"/>
      <c r="W889" s="25"/>
      <c r="X889" s="25"/>
      <c r="Y889" s="25"/>
      <c r="Z889" s="25"/>
      <c r="AA889" s="25"/>
    </row>
    <row r="890" spans="1:27" ht="14.2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41"/>
      <c r="N890" s="25"/>
      <c r="O890" s="25"/>
      <c r="P890" s="25"/>
      <c r="Q890" s="36"/>
      <c r="R890" s="25"/>
      <c r="S890" s="25"/>
      <c r="T890" s="25"/>
      <c r="U890" s="25"/>
      <c r="V890" s="25"/>
      <c r="W890" s="25"/>
      <c r="X890" s="25"/>
      <c r="Y890" s="25"/>
      <c r="Z890" s="25"/>
      <c r="AA890" s="25"/>
    </row>
    <row r="891" spans="1:27" ht="14.2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41"/>
      <c r="N891" s="25"/>
      <c r="O891" s="25"/>
      <c r="P891" s="25"/>
      <c r="Q891" s="36"/>
      <c r="R891" s="25"/>
      <c r="S891" s="25"/>
      <c r="T891" s="25"/>
      <c r="U891" s="25"/>
      <c r="V891" s="25"/>
      <c r="W891" s="25"/>
      <c r="X891" s="25"/>
      <c r="Y891" s="25"/>
      <c r="Z891" s="25"/>
      <c r="AA891" s="25"/>
    </row>
    <row r="892" spans="1:27" ht="14.2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41"/>
      <c r="N892" s="25"/>
      <c r="O892" s="25"/>
      <c r="P892" s="25"/>
      <c r="Q892" s="36"/>
      <c r="R892" s="25"/>
      <c r="S892" s="25"/>
      <c r="T892" s="25"/>
      <c r="U892" s="25"/>
      <c r="V892" s="25"/>
      <c r="W892" s="25"/>
      <c r="X892" s="25"/>
      <c r="Y892" s="25"/>
      <c r="Z892" s="25"/>
      <c r="AA892" s="25"/>
    </row>
    <row r="893" spans="1:27" ht="14.2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41"/>
      <c r="N893" s="25"/>
      <c r="O893" s="25"/>
      <c r="P893" s="25"/>
      <c r="Q893" s="36"/>
      <c r="R893" s="25"/>
      <c r="S893" s="25"/>
      <c r="T893" s="25"/>
      <c r="U893" s="25"/>
      <c r="V893" s="25"/>
      <c r="W893" s="25"/>
      <c r="X893" s="25"/>
      <c r="Y893" s="25"/>
      <c r="Z893" s="25"/>
      <c r="AA893" s="25"/>
    </row>
    <row r="894" spans="1:27" ht="14.2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41"/>
      <c r="N894" s="25"/>
      <c r="O894" s="25"/>
      <c r="P894" s="25"/>
      <c r="Q894" s="36"/>
      <c r="R894" s="25"/>
      <c r="S894" s="25"/>
      <c r="T894" s="25"/>
      <c r="U894" s="25"/>
      <c r="V894" s="25"/>
      <c r="W894" s="25"/>
      <c r="X894" s="25"/>
      <c r="Y894" s="25"/>
      <c r="Z894" s="25"/>
      <c r="AA894" s="25"/>
    </row>
    <row r="895" spans="1:27" ht="14.2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41"/>
      <c r="N895" s="25"/>
      <c r="O895" s="25"/>
      <c r="P895" s="25"/>
      <c r="Q895" s="36"/>
      <c r="R895" s="25"/>
      <c r="S895" s="25"/>
      <c r="T895" s="25"/>
      <c r="U895" s="25"/>
      <c r="V895" s="25"/>
      <c r="W895" s="25"/>
      <c r="X895" s="25"/>
      <c r="Y895" s="25"/>
      <c r="Z895" s="25"/>
      <c r="AA895" s="25"/>
    </row>
    <row r="896" spans="1:27" ht="14.2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41"/>
      <c r="N896" s="25"/>
      <c r="O896" s="25"/>
      <c r="P896" s="25"/>
      <c r="Q896" s="36"/>
      <c r="R896" s="25"/>
      <c r="S896" s="25"/>
      <c r="T896" s="25"/>
      <c r="U896" s="25"/>
      <c r="V896" s="25"/>
      <c r="W896" s="25"/>
      <c r="X896" s="25"/>
      <c r="Y896" s="25"/>
      <c r="Z896" s="25"/>
      <c r="AA896" s="25"/>
    </row>
    <row r="897" spans="1:27" ht="14.2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41"/>
      <c r="N897" s="25"/>
      <c r="O897" s="25"/>
      <c r="P897" s="25"/>
      <c r="Q897" s="36"/>
      <c r="R897" s="25"/>
      <c r="S897" s="25"/>
      <c r="T897" s="25"/>
      <c r="U897" s="25"/>
      <c r="V897" s="25"/>
      <c r="W897" s="25"/>
      <c r="X897" s="25"/>
      <c r="Y897" s="25"/>
      <c r="Z897" s="25"/>
      <c r="AA897" s="25"/>
    </row>
    <row r="898" spans="1:27" ht="14.2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41"/>
      <c r="N898" s="25"/>
      <c r="O898" s="25"/>
      <c r="P898" s="25"/>
      <c r="Q898" s="36"/>
      <c r="R898" s="25"/>
      <c r="S898" s="25"/>
      <c r="T898" s="25"/>
      <c r="U898" s="25"/>
      <c r="V898" s="25"/>
      <c r="W898" s="25"/>
      <c r="X898" s="25"/>
      <c r="Y898" s="25"/>
      <c r="Z898" s="25"/>
      <c r="AA898" s="25"/>
    </row>
    <row r="899" spans="1:27" ht="14.2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41"/>
      <c r="N899" s="25"/>
      <c r="O899" s="25"/>
      <c r="P899" s="25"/>
      <c r="Q899" s="36"/>
      <c r="R899" s="25"/>
      <c r="S899" s="25"/>
      <c r="T899" s="25"/>
      <c r="U899" s="25"/>
      <c r="V899" s="25"/>
      <c r="W899" s="25"/>
      <c r="X899" s="25"/>
      <c r="Y899" s="25"/>
      <c r="Z899" s="25"/>
      <c r="AA899" s="25"/>
    </row>
    <row r="900" spans="1:27" ht="14.2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41"/>
      <c r="N900" s="25"/>
      <c r="O900" s="25"/>
      <c r="P900" s="25"/>
      <c r="Q900" s="36"/>
      <c r="R900" s="25"/>
      <c r="S900" s="25"/>
      <c r="T900" s="25"/>
      <c r="U900" s="25"/>
      <c r="V900" s="25"/>
      <c r="W900" s="25"/>
      <c r="X900" s="25"/>
      <c r="Y900" s="25"/>
      <c r="Z900" s="25"/>
      <c r="AA900" s="25"/>
    </row>
    <row r="901" spans="1:27" ht="14.2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41"/>
      <c r="N901" s="25"/>
      <c r="O901" s="25"/>
      <c r="P901" s="25"/>
      <c r="Q901" s="36"/>
      <c r="R901" s="25"/>
      <c r="S901" s="25"/>
      <c r="T901" s="25"/>
      <c r="U901" s="25"/>
      <c r="V901" s="25"/>
      <c r="W901" s="25"/>
      <c r="X901" s="25"/>
      <c r="Y901" s="25"/>
      <c r="Z901" s="25"/>
      <c r="AA901" s="25"/>
    </row>
    <row r="902" spans="1:27" ht="14.2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41"/>
      <c r="N902" s="25"/>
      <c r="O902" s="25"/>
      <c r="P902" s="25"/>
      <c r="Q902" s="36"/>
      <c r="R902" s="25"/>
      <c r="S902" s="25"/>
      <c r="T902" s="25"/>
      <c r="U902" s="25"/>
      <c r="V902" s="25"/>
      <c r="W902" s="25"/>
      <c r="X902" s="25"/>
      <c r="Y902" s="25"/>
      <c r="Z902" s="25"/>
      <c r="AA902" s="25"/>
    </row>
    <row r="903" spans="1:27" ht="14.2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41"/>
      <c r="N903" s="25"/>
      <c r="O903" s="25"/>
      <c r="P903" s="25"/>
      <c r="Q903" s="36"/>
      <c r="R903" s="25"/>
      <c r="S903" s="25"/>
      <c r="T903" s="25"/>
      <c r="U903" s="25"/>
      <c r="V903" s="25"/>
      <c r="W903" s="25"/>
      <c r="X903" s="25"/>
      <c r="Y903" s="25"/>
      <c r="Z903" s="25"/>
      <c r="AA903" s="25"/>
    </row>
    <row r="904" spans="1:27" ht="14.2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41"/>
      <c r="N904" s="25"/>
      <c r="O904" s="25"/>
      <c r="P904" s="25"/>
      <c r="Q904" s="36"/>
      <c r="R904" s="25"/>
      <c r="S904" s="25"/>
      <c r="T904" s="25"/>
      <c r="U904" s="25"/>
      <c r="V904" s="25"/>
      <c r="W904" s="25"/>
      <c r="X904" s="25"/>
      <c r="Y904" s="25"/>
      <c r="Z904" s="25"/>
      <c r="AA904" s="25"/>
    </row>
    <row r="905" spans="1:27" ht="14.2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41"/>
      <c r="N905" s="25"/>
      <c r="O905" s="25"/>
      <c r="P905" s="25"/>
      <c r="Q905" s="36"/>
      <c r="R905" s="25"/>
      <c r="S905" s="25"/>
      <c r="T905" s="25"/>
      <c r="U905" s="25"/>
      <c r="V905" s="25"/>
      <c r="W905" s="25"/>
      <c r="X905" s="25"/>
      <c r="Y905" s="25"/>
      <c r="Z905" s="25"/>
      <c r="AA905" s="25"/>
    </row>
    <row r="906" spans="1:27" ht="14.2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41"/>
      <c r="N906" s="25"/>
      <c r="O906" s="25"/>
      <c r="P906" s="25"/>
      <c r="Q906" s="36"/>
      <c r="R906" s="25"/>
      <c r="S906" s="25"/>
      <c r="T906" s="25"/>
      <c r="U906" s="25"/>
      <c r="V906" s="25"/>
      <c r="W906" s="25"/>
      <c r="X906" s="25"/>
      <c r="Y906" s="25"/>
      <c r="Z906" s="25"/>
      <c r="AA906" s="25"/>
    </row>
    <row r="907" spans="1:27" ht="14.2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41"/>
      <c r="N907" s="25"/>
      <c r="O907" s="25"/>
      <c r="P907" s="25"/>
      <c r="Q907" s="36"/>
      <c r="R907" s="25"/>
      <c r="S907" s="25"/>
      <c r="T907" s="25"/>
      <c r="U907" s="25"/>
      <c r="V907" s="25"/>
      <c r="W907" s="25"/>
      <c r="X907" s="25"/>
      <c r="Y907" s="25"/>
      <c r="Z907" s="25"/>
      <c r="AA907" s="25"/>
    </row>
    <row r="908" spans="1:27" ht="14.2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41"/>
      <c r="N908" s="25"/>
      <c r="O908" s="25"/>
      <c r="P908" s="25"/>
      <c r="Q908" s="36"/>
      <c r="R908" s="25"/>
      <c r="S908" s="25"/>
      <c r="T908" s="25"/>
      <c r="U908" s="25"/>
      <c r="V908" s="25"/>
      <c r="W908" s="25"/>
      <c r="X908" s="25"/>
      <c r="Y908" s="25"/>
      <c r="Z908" s="25"/>
      <c r="AA908" s="25"/>
    </row>
    <row r="909" spans="1:27" ht="14.2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41"/>
      <c r="N909" s="25"/>
      <c r="O909" s="25"/>
      <c r="P909" s="25"/>
      <c r="Q909" s="36"/>
      <c r="R909" s="25"/>
      <c r="S909" s="25"/>
      <c r="T909" s="25"/>
      <c r="U909" s="25"/>
      <c r="V909" s="25"/>
      <c r="W909" s="25"/>
      <c r="X909" s="25"/>
      <c r="Y909" s="25"/>
      <c r="Z909" s="25"/>
      <c r="AA909" s="25"/>
    </row>
    <row r="910" spans="1:27" ht="14.2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41"/>
      <c r="N910" s="25"/>
      <c r="O910" s="25"/>
      <c r="P910" s="25"/>
      <c r="Q910" s="36"/>
      <c r="R910" s="25"/>
      <c r="S910" s="25"/>
      <c r="T910" s="25"/>
      <c r="U910" s="25"/>
      <c r="V910" s="25"/>
      <c r="W910" s="25"/>
      <c r="X910" s="25"/>
      <c r="Y910" s="25"/>
      <c r="Z910" s="25"/>
      <c r="AA910" s="25"/>
    </row>
    <row r="911" spans="1:27" ht="14.2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41"/>
      <c r="N911" s="25"/>
      <c r="O911" s="25"/>
      <c r="P911" s="25"/>
      <c r="Q911" s="36"/>
      <c r="R911" s="25"/>
      <c r="S911" s="25"/>
      <c r="T911" s="25"/>
      <c r="U911" s="25"/>
      <c r="V911" s="25"/>
      <c r="W911" s="25"/>
      <c r="X911" s="25"/>
      <c r="Y911" s="25"/>
      <c r="Z911" s="25"/>
      <c r="AA911" s="25"/>
    </row>
    <row r="912" spans="1:27" ht="14.2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41"/>
      <c r="N912" s="25"/>
      <c r="O912" s="25"/>
      <c r="P912" s="25"/>
      <c r="Q912" s="36"/>
      <c r="R912" s="25"/>
      <c r="S912" s="25"/>
      <c r="T912" s="25"/>
      <c r="U912" s="25"/>
      <c r="V912" s="25"/>
      <c r="W912" s="25"/>
      <c r="X912" s="25"/>
      <c r="Y912" s="25"/>
      <c r="Z912" s="25"/>
      <c r="AA912" s="25"/>
    </row>
    <row r="913" spans="1:27" ht="14.2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41"/>
      <c r="N913" s="25"/>
      <c r="O913" s="25"/>
      <c r="P913" s="25"/>
      <c r="Q913" s="36"/>
      <c r="R913" s="25"/>
      <c r="S913" s="25"/>
      <c r="T913" s="25"/>
      <c r="U913" s="25"/>
      <c r="V913" s="25"/>
      <c r="W913" s="25"/>
      <c r="X913" s="25"/>
      <c r="Y913" s="25"/>
      <c r="Z913" s="25"/>
      <c r="AA913" s="25"/>
    </row>
    <row r="914" spans="1:27" ht="14.2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41"/>
      <c r="N914" s="25"/>
      <c r="O914" s="25"/>
      <c r="P914" s="25"/>
      <c r="Q914" s="36"/>
      <c r="R914" s="25"/>
      <c r="S914" s="25"/>
      <c r="T914" s="25"/>
      <c r="U914" s="25"/>
      <c r="V914" s="25"/>
      <c r="W914" s="25"/>
      <c r="X914" s="25"/>
      <c r="Y914" s="25"/>
      <c r="Z914" s="25"/>
      <c r="AA914" s="25"/>
    </row>
    <row r="915" spans="1:27" ht="14.2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41"/>
      <c r="N915" s="25"/>
      <c r="O915" s="25"/>
      <c r="P915" s="25"/>
      <c r="Q915" s="36"/>
      <c r="R915" s="25"/>
      <c r="S915" s="25"/>
      <c r="T915" s="25"/>
      <c r="U915" s="25"/>
      <c r="V915" s="25"/>
      <c r="W915" s="25"/>
      <c r="X915" s="25"/>
      <c r="Y915" s="25"/>
      <c r="Z915" s="25"/>
      <c r="AA915" s="25"/>
    </row>
    <row r="916" spans="1:27" ht="14.2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41"/>
      <c r="N916" s="25"/>
      <c r="O916" s="25"/>
      <c r="P916" s="25"/>
      <c r="Q916" s="36"/>
      <c r="R916" s="25"/>
      <c r="S916" s="25"/>
      <c r="T916" s="25"/>
      <c r="U916" s="25"/>
      <c r="V916" s="25"/>
      <c r="W916" s="25"/>
      <c r="X916" s="25"/>
      <c r="Y916" s="25"/>
      <c r="Z916" s="25"/>
      <c r="AA916" s="25"/>
    </row>
    <row r="917" spans="1:27" ht="14.2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41"/>
      <c r="N917" s="25"/>
      <c r="O917" s="25"/>
      <c r="P917" s="25"/>
      <c r="Q917" s="36"/>
      <c r="R917" s="25"/>
      <c r="S917" s="25"/>
      <c r="T917" s="25"/>
      <c r="U917" s="25"/>
      <c r="V917" s="25"/>
      <c r="W917" s="25"/>
      <c r="X917" s="25"/>
      <c r="Y917" s="25"/>
      <c r="Z917" s="25"/>
      <c r="AA917" s="25"/>
    </row>
    <row r="918" spans="1:27" ht="14.2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41"/>
      <c r="N918" s="25"/>
      <c r="O918" s="25"/>
      <c r="P918" s="25"/>
      <c r="Q918" s="36"/>
      <c r="R918" s="25"/>
      <c r="S918" s="25"/>
      <c r="T918" s="25"/>
      <c r="U918" s="25"/>
      <c r="V918" s="25"/>
      <c r="W918" s="25"/>
      <c r="X918" s="25"/>
      <c r="Y918" s="25"/>
      <c r="Z918" s="25"/>
      <c r="AA918" s="25"/>
    </row>
    <row r="919" spans="1:27" ht="14.2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41"/>
      <c r="N919" s="25"/>
      <c r="O919" s="25"/>
      <c r="P919" s="25"/>
      <c r="Q919" s="36"/>
      <c r="R919" s="25"/>
      <c r="S919" s="25"/>
      <c r="T919" s="25"/>
      <c r="U919" s="25"/>
      <c r="V919" s="25"/>
      <c r="W919" s="25"/>
      <c r="X919" s="25"/>
      <c r="Y919" s="25"/>
      <c r="Z919" s="25"/>
      <c r="AA919" s="25"/>
    </row>
    <row r="920" spans="1:27" ht="14.2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41"/>
      <c r="N920" s="25"/>
      <c r="O920" s="25"/>
      <c r="P920" s="25"/>
      <c r="Q920" s="36"/>
      <c r="R920" s="25"/>
      <c r="S920" s="25"/>
      <c r="T920" s="25"/>
      <c r="U920" s="25"/>
      <c r="V920" s="25"/>
      <c r="W920" s="25"/>
      <c r="X920" s="25"/>
      <c r="Y920" s="25"/>
      <c r="Z920" s="25"/>
      <c r="AA920" s="25"/>
    </row>
    <row r="921" spans="1:27" ht="14.2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41"/>
      <c r="N921" s="25"/>
      <c r="O921" s="25"/>
      <c r="P921" s="25"/>
      <c r="Q921" s="36"/>
      <c r="R921" s="25"/>
      <c r="S921" s="25"/>
      <c r="T921" s="25"/>
      <c r="U921" s="25"/>
      <c r="V921" s="25"/>
      <c r="W921" s="25"/>
      <c r="X921" s="25"/>
      <c r="Y921" s="25"/>
      <c r="Z921" s="25"/>
      <c r="AA921" s="25"/>
    </row>
    <row r="922" spans="1:27" ht="14.2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41"/>
      <c r="N922" s="25"/>
      <c r="O922" s="25"/>
      <c r="P922" s="25"/>
      <c r="Q922" s="36"/>
      <c r="R922" s="25"/>
      <c r="S922" s="25"/>
      <c r="T922" s="25"/>
      <c r="U922" s="25"/>
      <c r="V922" s="25"/>
      <c r="W922" s="25"/>
      <c r="X922" s="25"/>
      <c r="Y922" s="25"/>
      <c r="Z922" s="25"/>
      <c r="AA922" s="25"/>
    </row>
    <row r="923" spans="1:27" ht="14.2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41"/>
      <c r="N923" s="25"/>
      <c r="O923" s="25"/>
      <c r="P923" s="25"/>
      <c r="Q923" s="36"/>
      <c r="R923" s="25"/>
      <c r="S923" s="25"/>
      <c r="T923" s="25"/>
      <c r="U923" s="25"/>
      <c r="V923" s="25"/>
      <c r="W923" s="25"/>
      <c r="X923" s="25"/>
      <c r="Y923" s="25"/>
      <c r="Z923" s="25"/>
      <c r="AA923" s="25"/>
    </row>
    <row r="924" spans="1:27" ht="14.2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41"/>
      <c r="N924" s="25"/>
      <c r="O924" s="25"/>
      <c r="P924" s="25"/>
      <c r="Q924" s="36"/>
      <c r="R924" s="25"/>
      <c r="S924" s="25"/>
      <c r="T924" s="25"/>
      <c r="U924" s="25"/>
      <c r="V924" s="25"/>
      <c r="W924" s="25"/>
      <c r="X924" s="25"/>
      <c r="Y924" s="25"/>
      <c r="Z924" s="25"/>
      <c r="AA924" s="25"/>
    </row>
    <row r="925" spans="1:27" ht="14.2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41"/>
      <c r="N925" s="25"/>
      <c r="O925" s="25"/>
      <c r="P925" s="25"/>
      <c r="Q925" s="36"/>
      <c r="R925" s="25"/>
      <c r="S925" s="25"/>
      <c r="T925" s="25"/>
      <c r="U925" s="25"/>
      <c r="V925" s="25"/>
      <c r="W925" s="25"/>
      <c r="X925" s="25"/>
      <c r="Y925" s="25"/>
      <c r="Z925" s="25"/>
      <c r="AA925" s="25"/>
    </row>
    <row r="926" spans="1:27" ht="14.2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41"/>
      <c r="N926" s="25"/>
      <c r="O926" s="25"/>
      <c r="P926" s="25"/>
      <c r="Q926" s="36"/>
      <c r="R926" s="25"/>
      <c r="S926" s="25"/>
      <c r="T926" s="25"/>
      <c r="U926" s="25"/>
      <c r="V926" s="25"/>
      <c r="W926" s="25"/>
      <c r="X926" s="25"/>
      <c r="Y926" s="25"/>
      <c r="Z926" s="25"/>
      <c r="AA926" s="25"/>
    </row>
    <row r="927" spans="1:27" ht="14.2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41"/>
      <c r="N927" s="25"/>
      <c r="O927" s="25"/>
      <c r="P927" s="25"/>
      <c r="Q927" s="36"/>
      <c r="R927" s="25"/>
      <c r="S927" s="25"/>
      <c r="T927" s="25"/>
      <c r="U927" s="25"/>
      <c r="V927" s="25"/>
      <c r="W927" s="25"/>
      <c r="X927" s="25"/>
      <c r="Y927" s="25"/>
      <c r="Z927" s="25"/>
      <c r="AA927" s="25"/>
    </row>
    <row r="928" spans="1:27" ht="14.2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41"/>
      <c r="N928" s="25"/>
      <c r="O928" s="25"/>
      <c r="P928" s="25"/>
      <c r="Q928" s="36"/>
      <c r="R928" s="25"/>
      <c r="S928" s="25"/>
      <c r="T928" s="25"/>
      <c r="U928" s="25"/>
      <c r="V928" s="25"/>
      <c r="W928" s="25"/>
      <c r="X928" s="25"/>
      <c r="Y928" s="25"/>
      <c r="Z928" s="25"/>
      <c r="AA928" s="25"/>
    </row>
    <row r="929" spans="1:27" ht="14.2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41"/>
      <c r="N929" s="25"/>
      <c r="O929" s="25"/>
      <c r="P929" s="25"/>
      <c r="Q929" s="36"/>
      <c r="R929" s="25"/>
      <c r="S929" s="25"/>
      <c r="T929" s="25"/>
      <c r="U929" s="25"/>
      <c r="V929" s="25"/>
      <c r="W929" s="25"/>
      <c r="X929" s="25"/>
      <c r="Y929" s="25"/>
      <c r="Z929" s="25"/>
      <c r="AA929" s="25"/>
    </row>
    <row r="930" spans="1:27" ht="14.2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41"/>
      <c r="N930" s="25"/>
      <c r="O930" s="25"/>
      <c r="P930" s="25"/>
      <c r="Q930" s="36"/>
      <c r="R930" s="25"/>
      <c r="S930" s="25"/>
      <c r="T930" s="25"/>
      <c r="U930" s="25"/>
      <c r="V930" s="25"/>
      <c r="W930" s="25"/>
      <c r="X930" s="25"/>
      <c r="Y930" s="25"/>
      <c r="Z930" s="25"/>
      <c r="AA930" s="25"/>
    </row>
    <row r="931" spans="1:27" ht="14.2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41"/>
      <c r="N931" s="25"/>
      <c r="O931" s="25"/>
      <c r="P931" s="25"/>
      <c r="Q931" s="36"/>
      <c r="R931" s="25"/>
      <c r="S931" s="25"/>
      <c r="T931" s="25"/>
      <c r="U931" s="25"/>
      <c r="V931" s="25"/>
      <c r="W931" s="25"/>
      <c r="X931" s="25"/>
      <c r="Y931" s="25"/>
      <c r="Z931" s="25"/>
      <c r="AA931" s="25"/>
    </row>
    <row r="932" spans="1:27" ht="14.2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41"/>
      <c r="N932" s="25"/>
      <c r="O932" s="25"/>
      <c r="P932" s="25"/>
      <c r="Q932" s="36"/>
      <c r="R932" s="25"/>
      <c r="S932" s="25"/>
      <c r="T932" s="25"/>
      <c r="U932" s="25"/>
      <c r="V932" s="25"/>
      <c r="W932" s="25"/>
      <c r="X932" s="25"/>
      <c r="Y932" s="25"/>
      <c r="Z932" s="25"/>
      <c r="AA932" s="25"/>
    </row>
    <row r="933" spans="1:27" ht="14.2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41"/>
      <c r="N933" s="25"/>
      <c r="O933" s="25"/>
      <c r="P933" s="25"/>
      <c r="Q933" s="36"/>
      <c r="R933" s="25"/>
      <c r="S933" s="25"/>
      <c r="T933" s="25"/>
      <c r="U933" s="25"/>
      <c r="V933" s="25"/>
      <c r="W933" s="25"/>
      <c r="X933" s="25"/>
      <c r="Y933" s="25"/>
      <c r="Z933" s="25"/>
      <c r="AA933" s="25"/>
    </row>
    <row r="934" spans="1:27" ht="14.2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41"/>
      <c r="N934" s="25"/>
      <c r="O934" s="25"/>
      <c r="P934" s="25"/>
      <c r="Q934" s="36"/>
      <c r="R934" s="25"/>
      <c r="S934" s="25"/>
      <c r="T934" s="25"/>
      <c r="U934" s="25"/>
      <c r="V934" s="25"/>
      <c r="W934" s="25"/>
      <c r="X934" s="25"/>
      <c r="Y934" s="25"/>
      <c r="Z934" s="25"/>
      <c r="AA934" s="25"/>
    </row>
    <row r="935" spans="1:27" ht="14.2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41"/>
      <c r="N935" s="25"/>
      <c r="O935" s="25"/>
      <c r="P935" s="25"/>
      <c r="Q935" s="36"/>
      <c r="R935" s="25"/>
      <c r="S935" s="25"/>
      <c r="T935" s="25"/>
      <c r="U935" s="25"/>
      <c r="V935" s="25"/>
      <c r="W935" s="25"/>
      <c r="X935" s="25"/>
      <c r="Y935" s="25"/>
      <c r="Z935" s="25"/>
      <c r="AA935" s="25"/>
    </row>
    <row r="936" spans="1:27" ht="14.2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41"/>
      <c r="N936" s="25"/>
      <c r="O936" s="25"/>
      <c r="P936" s="25"/>
      <c r="Q936" s="36"/>
      <c r="R936" s="25"/>
      <c r="S936" s="25"/>
      <c r="T936" s="25"/>
      <c r="U936" s="25"/>
      <c r="V936" s="25"/>
      <c r="W936" s="25"/>
      <c r="X936" s="25"/>
      <c r="Y936" s="25"/>
      <c r="Z936" s="25"/>
      <c r="AA936" s="25"/>
    </row>
    <row r="937" spans="1:27" ht="14.2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41"/>
      <c r="N937" s="25"/>
      <c r="O937" s="25"/>
      <c r="P937" s="25"/>
      <c r="Q937" s="36"/>
      <c r="R937" s="25"/>
      <c r="S937" s="25"/>
      <c r="T937" s="25"/>
      <c r="U937" s="25"/>
      <c r="V937" s="25"/>
      <c r="W937" s="25"/>
      <c r="X937" s="25"/>
      <c r="Y937" s="25"/>
      <c r="Z937" s="25"/>
      <c r="AA937" s="25"/>
    </row>
    <row r="938" spans="1:27" ht="14.2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41"/>
      <c r="N938" s="25"/>
      <c r="O938" s="25"/>
      <c r="P938" s="25"/>
      <c r="Q938" s="36"/>
      <c r="R938" s="25"/>
      <c r="S938" s="25"/>
      <c r="T938" s="25"/>
      <c r="U938" s="25"/>
      <c r="V938" s="25"/>
      <c r="W938" s="25"/>
      <c r="X938" s="25"/>
      <c r="Y938" s="25"/>
      <c r="Z938" s="25"/>
      <c r="AA938" s="25"/>
    </row>
    <row r="939" spans="1:27" ht="14.2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41"/>
      <c r="N939" s="25"/>
      <c r="O939" s="25"/>
      <c r="P939" s="25"/>
      <c r="Q939" s="36"/>
      <c r="R939" s="25"/>
      <c r="S939" s="25"/>
      <c r="T939" s="25"/>
      <c r="U939" s="25"/>
      <c r="V939" s="25"/>
      <c r="W939" s="25"/>
      <c r="X939" s="25"/>
      <c r="Y939" s="25"/>
      <c r="Z939" s="25"/>
      <c r="AA939" s="25"/>
    </row>
    <row r="940" spans="1:27" ht="14.2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41"/>
      <c r="N940" s="25"/>
      <c r="O940" s="25"/>
      <c r="P940" s="25"/>
      <c r="Q940" s="36"/>
      <c r="R940" s="25"/>
      <c r="S940" s="25"/>
      <c r="T940" s="25"/>
      <c r="U940" s="25"/>
      <c r="V940" s="25"/>
      <c r="W940" s="25"/>
      <c r="X940" s="25"/>
      <c r="Y940" s="25"/>
      <c r="Z940" s="25"/>
      <c r="AA940" s="25"/>
    </row>
    <row r="941" spans="1:27" ht="14.2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41"/>
      <c r="N941" s="25"/>
      <c r="O941" s="25"/>
      <c r="P941" s="25"/>
      <c r="Q941" s="36"/>
      <c r="R941" s="25"/>
      <c r="S941" s="25"/>
      <c r="T941" s="25"/>
      <c r="U941" s="25"/>
      <c r="V941" s="25"/>
      <c r="W941" s="25"/>
      <c r="X941" s="25"/>
      <c r="Y941" s="25"/>
      <c r="Z941" s="25"/>
      <c r="AA941" s="25"/>
    </row>
    <row r="942" spans="1:27" ht="14.2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41"/>
      <c r="N942" s="25"/>
      <c r="O942" s="25"/>
      <c r="P942" s="25"/>
      <c r="Q942" s="36"/>
      <c r="R942" s="25"/>
      <c r="S942" s="25"/>
      <c r="T942" s="25"/>
      <c r="U942" s="25"/>
      <c r="V942" s="25"/>
      <c r="W942" s="25"/>
      <c r="X942" s="25"/>
      <c r="Y942" s="25"/>
      <c r="Z942" s="25"/>
      <c r="AA942" s="25"/>
    </row>
    <row r="943" spans="1:27" ht="14.2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41"/>
      <c r="N943" s="25"/>
      <c r="O943" s="25"/>
      <c r="P943" s="25"/>
      <c r="Q943" s="36"/>
      <c r="R943" s="25"/>
      <c r="S943" s="25"/>
      <c r="T943" s="25"/>
      <c r="U943" s="25"/>
      <c r="V943" s="25"/>
      <c r="W943" s="25"/>
      <c r="X943" s="25"/>
      <c r="Y943" s="25"/>
      <c r="Z943" s="25"/>
      <c r="AA943" s="25"/>
    </row>
    <row r="944" spans="1:27" ht="14.2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41"/>
      <c r="N944" s="25"/>
      <c r="O944" s="25"/>
      <c r="P944" s="25"/>
      <c r="Q944" s="36"/>
      <c r="R944" s="25"/>
      <c r="S944" s="25"/>
      <c r="T944" s="25"/>
      <c r="U944" s="25"/>
      <c r="V944" s="25"/>
      <c r="W944" s="25"/>
      <c r="X944" s="25"/>
      <c r="Y944" s="25"/>
      <c r="Z944" s="25"/>
      <c r="AA944" s="25"/>
    </row>
    <row r="945" spans="1:27" ht="14.2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41"/>
      <c r="N945" s="25"/>
      <c r="O945" s="25"/>
      <c r="P945" s="25"/>
      <c r="Q945" s="36"/>
      <c r="R945" s="25"/>
      <c r="S945" s="25"/>
      <c r="T945" s="25"/>
      <c r="U945" s="25"/>
      <c r="V945" s="25"/>
      <c r="W945" s="25"/>
      <c r="X945" s="25"/>
      <c r="Y945" s="25"/>
      <c r="Z945" s="25"/>
      <c r="AA945" s="25"/>
    </row>
    <row r="946" spans="1:27" ht="14.2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41"/>
      <c r="N946" s="25"/>
      <c r="O946" s="25"/>
      <c r="P946" s="25"/>
      <c r="Q946" s="36"/>
      <c r="R946" s="25"/>
      <c r="S946" s="25"/>
      <c r="T946" s="25"/>
      <c r="U946" s="25"/>
      <c r="V946" s="25"/>
      <c r="W946" s="25"/>
      <c r="X946" s="25"/>
      <c r="Y946" s="25"/>
      <c r="Z946" s="25"/>
      <c r="AA946" s="25"/>
    </row>
    <row r="947" spans="1:27" ht="14.2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41"/>
      <c r="N947" s="25"/>
      <c r="O947" s="25"/>
      <c r="P947" s="25"/>
      <c r="Q947" s="36"/>
      <c r="R947" s="25"/>
      <c r="S947" s="25"/>
      <c r="T947" s="25"/>
      <c r="U947" s="25"/>
      <c r="V947" s="25"/>
      <c r="W947" s="25"/>
      <c r="X947" s="25"/>
      <c r="Y947" s="25"/>
      <c r="Z947" s="25"/>
      <c r="AA947" s="25"/>
    </row>
    <row r="948" spans="1:27" ht="14.2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41"/>
      <c r="N948" s="25"/>
      <c r="O948" s="25"/>
      <c r="P948" s="25"/>
      <c r="Q948" s="36"/>
      <c r="R948" s="25"/>
      <c r="S948" s="25"/>
      <c r="T948" s="25"/>
      <c r="U948" s="25"/>
      <c r="V948" s="25"/>
      <c r="W948" s="25"/>
      <c r="X948" s="25"/>
      <c r="Y948" s="25"/>
      <c r="Z948" s="25"/>
      <c r="AA948" s="25"/>
    </row>
    <row r="949" spans="1:27" ht="14.2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41"/>
      <c r="N949" s="25"/>
      <c r="O949" s="25"/>
      <c r="P949" s="25"/>
      <c r="Q949" s="36"/>
      <c r="R949" s="25"/>
      <c r="S949" s="25"/>
      <c r="T949" s="25"/>
      <c r="U949" s="25"/>
      <c r="V949" s="25"/>
      <c r="W949" s="25"/>
      <c r="X949" s="25"/>
      <c r="Y949" s="25"/>
      <c r="Z949" s="25"/>
      <c r="AA949" s="25"/>
    </row>
    <row r="950" spans="1:27" ht="14.2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41"/>
      <c r="N950" s="25"/>
      <c r="O950" s="25"/>
      <c r="P950" s="25"/>
      <c r="Q950" s="36"/>
      <c r="R950" s="25"/>
      <c r="S950" s="25"/>
      <c r="T950" s="25"/>
      <c r="U950" s="25"/>
      <c r="V950" s="25"/>
      <c r="W950" s="25"/>
      <c r="X950" s="25"/>
      <c r="Y950" s="25"/>
      <c r="Z950" s="25"/>
      <c r="AA950" s="25"/>
    </row>
    <row r="951" spans="1:27" ht="14.2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41"/>
      <c r="N951" s="25"/>
      <c r="O951" s="25"/>
      <c r="P951" s="25"/>
      <c r="Q951" s="36"/>
      <c r="R951" s="25"/>
      <c r="S951" s="25"/>
      <c r="T951" s="25"/>
      <c r="U951" s="25"/>
      <c r="V951" s="25"/>
      <c r="W951" s="25"/>
      <c r="X951" s="25"/>
      <c r="Y951" s="25"/>
      <c r="Z951" s="25"/>
      <c r="AA951" s="25"/>
    </row>
    <row r="952" spans="1:27" ht="14.2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41"/>
      <c r="N952" s="25"/>
      <c r="O952" s="25"/>
      <c r="P952" s="25"/>
      <c r="Q952" s="36"/>
      <c r="R952" s="25"/>
      <c r="S952" s="25"/>
      <c r="T952" s="25"/>
      <c r="U952" s="25"/>
      <c r="V952" s="25"/>
      <c r="W952" s="25"/>
      <c r="X952" s="25"/>
      <c r="Y952" s="25"/>
      <c r="Z952" s="25"/>
      <c r="AA952" s="25"/>
    </row>
    <row r="953" spans="1:27" ht="14.2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41"/>
      <c r="N953" s="25"/>
      <c r="O953" s="25"/>
      <c r="P953" s="25"/>
      <c r="Q953" s="36"/>
      <c r="R953" s="25"/>
      <c r="S953" s="25"/>
      <c r="T953" s="25"/>
      <c r="U953" s="25"/>
      <c r="V953" s="25"/>
      <c r="W953" s="25"/>
      <c r="X953" s="25"/>
      <c r="Y953" s="25"/>
      <c r="Z953" s="25"/>
      <c r="AA953" s="25"/>
    </row>
    <row r="954" spans="1:27" ht="14.2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41"/>
      <c r="N954" s="25"/>
      <c r="O954" s="25"/>
      <c r="P954" s="25"/>
      <c r="Q954" s="36"/>
      <c r="R954" s="25"/>
      <c r="S954" s="25"/>
      <c r="T954" s="25"/>
      <c r="U954" s="25"/>
      <c r="V954" s="25"/>
      <c r="W954" s="25"/>
      <c r="X954" s="25"/>
      <c r="Y954" s="25"/>
      <c r="Z954" s="25"/>
      <c r="AA954" s="25"/>
    </row>
    <row r="955" spans="1:27" ht="14.2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41"/>
      <c r="N955" s="25"/>
      <c r="O955" s="25"/>
      <c r="P955" s="25"/>
      <c r="Q955" s="36"/>
      <c r="R955" s="25"/>
      <c r="S955" s="25"/>
      <c r="T955" s="25"/>
      <c r="U955" s="25"/>
      <c r="V955" s="25"/>
      <c r="W955" s="25"/>
      <c r="X955" s="25"/>
      <c r="Y955" s="25"/>
      <c r="Z955" s="25"/>
      <c r="AA955" s="25"/>
    </row>
    <row r="956" spans="1:27" ht="14.2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41"/>
      <c r="N956" s="25"/>
      <c r="O956" s="25"/>
      <c r="P956" s="25"/>
      <c r="Q956" s="36"/>
      <c r="R956" s="25"/>
      <c r="S956" s="25"/>
      <c r="T956" s="25"/>
      <c r="U956" s="25"/>
      <c r="V956" s="25"/>
      <c r="W956" s="25"/>
      <c r="X956" s="25"/>
      <c r="Y956" s="25"/>
      <c r="Z956" s="25"/>
      <c r="AA956" s="25"/>
    </row>
    <row r="957" spans="1:27" ht="14.2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41"/>
      <c r="N957" s="25"/>
      <c r="O957" s="25"/>
      <c r="P957" s="25"/>
      <c r="Q957" s="36"/>
      <c r="R957" s="25"/>
      <c r="S957" s="25"/>
      <c r="T957" s="25"/>
      <c r="U957" s="25"/>
      <c r="V957" s="25"/>
      <c r="W957" s="25"/>
      <c r="X957" s="25"/>
      <c r="Y957" s="25"/>
      <c r="Z957" s="25"/>
      <c r="AA957" s="25"/>
    </row>
    <row r="958" spans="1:27" ht="14.2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41"/>
      <c r="N958" s="25"/>
      <c r="O958" s="25"/>
      <c r="P958" s="25"/>
      <c r="Q958" s="36"/>
      <c r="R958" s="25"/>
      <c r="S958" s="25"/>
      <c r="T958" s="25"/>
      <c r="U958" s="25"/>
      <c r="V958" s="25"/>
      <c r="W958" s="25"/>
      <c r="X958" s="25"/>
      <c r="Y958" s="25"/>
      <c r="Z958" s="25"/>
      <c r="AA958" s="25"/>
    </row>
    <row r="959" spans="1:27" ht="14.2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41"/>
      <c r="N959" s="25"/>
      <c r="O959" s="25"/>
      <c r="P959" s="25"/>
      <c r="Q959" s="36"/>
      <c r="R959" s="25"/>
      <c r="S959" s="25"/>
      <c r="T959" s="25"/>
      <c r="U959" s="25"/>
      <c r="V959" s="25"/>
      <c r="W959" s="25"/>
      <c r="X959" s="25"/>
      <c r="Y959" s="25"/>
      <c r="Z959" s="25"/>
      <c r="AA959" s="25"/>
    </row>
    <row r="960" spans="1:27" ht="14.2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41"/>
      <c r="N960" s="25"/>
      <c r="O960" s="25"/>
      <c r="P960" s="25"/>
      <c r="Q960" s="36"/>
      <c r="R960" s="25"/>
      <c r="S960" s="25"/>
      <c r="T960" s="25"/>
      <c r="U960" s="25"/>
      <c r="V960" s="25"/>
      <c r="W960" s="25"/>
      <c r="X960" s="25"/>
      <c r="Y960" s="25"/>
      <c r="Z960" s="25"/>
      <c r="AA960" s="25"/>
    </row>
    <row r="961" spans="1:27" ht="14.2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41"/>
      <c r="N961" s="25"/>
      <c r="O961" s="25"/>
      <c r="P961" s="25"/>
      <c r="Q961" s="36"/>
      <c r="R961" s="25"/>
      <c r="S961" s="25"/>
      <c r="T961" s="25"/>
      <c r="U961" s="25"/>
      <c r="V961" s="25"/>
      <c r="W961" s="25"/>
      <c r="X961" s="25"/>
      <c r="Y961" s="25"/>
      <c r="Z961" s="25"/>
      <c r="AA961" s="25"/>
    </row>
    <row r="962" spans="1:27" ht="14.2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41"/>
      <c r="N962" s="25"/>
      <c r="O962" s="25"/>
      <c r="P962" s="25"/>
      <c r="Q962" s="36"/>
      <c r="R962" s="25"/>
      <c r="S962" s="25"/>
      <c r="T962" s="25"/>
      <c r="U962" s="25"/>
      <c r="V962" s="25"/>
      <c r="W962" s="25"/>
      <c r="X962" s="25"/>
      <c r="Y962" s="25"/>
      <c r="Z962" s="25"/>
      <c r="AA962" s="25"/>
    </row>
    <row r="963" spans="1:27" ht="14.2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41"/>
      <c r="N963" s="25"/>
      <c r="O963" s="25"/>
      <c r="P963" s="25"/>
      <c r="Q963" s="36"/>
      <c r="R963" s="25"/>
      <c r="S963" s="25"/>
      <c r="T963" s="25"/>
      <c r="U963" s="25"/>
      <c r="V963" s="25"/>
      <c r="W963" s="25"/>
      <c r="X963" s="25"/>
      <c r="Y963" s="25"/>
      <c r="Z963" s="25"/>
      <c r="AA963" s="25"/>
    </row>
    <row r="964" spans="1:27" ht="14.2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41"/>
      <c r="N964" s="25"/>
      <c r="O964" s="25"/>
      <c r="P964" s="25"/>
      <c r="Q964" s="36"/>
      <c r="R964" s="25"/>
      <c r="S964" s="25"/>
      <c r="T964" s="25"/>
      <c r="U964" s="25"/>
      <c r="V964" s="25"/>
      <c r="W964" s="25"/>
      <c r="X964" s="25"/>
      <c r="Y964" s="25"/>
      <c r="Z964" s="25"/>
      <c r="AA964" s="25"/>
    </row>
    <row r="965" spans="1:27" ht="14.2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41"/>
      <c r="N965" s="25"/>
      <c r="O965" s="25"/>
      <c r="P965" s="25"/>
      <c r="Q965" s="36"/>
      <c r="R965" s="25"/>
      <c r="S965" s="25"/>
      <c r="T965" s="25"/>
      <c r="U965" s="25"/>
      <c r="V965" s="25"/>
      <c r="W965" s="25"/>
      <c r="X965" s="25"/>
      <c r="Y965" s="25"/>
      <c r="Z965" s="25"/>
      <c r="AA965" s="25"/>
    </row>
    <row r="966" spans="1:27" ht="14.2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41"/>
      <c r="N966" s="25"/>
      <c r="O966" s="25"/>
      <c r="P966" s="25"/>
      <c r="Q966" s="36"/>
      <c r="R966" s="25"/>
      <c r="S966" s="25"/>
      <c r="T966" s="25"/>
      <c r="U966" s="25"/>
      <c r="V966" s="25"/>
      <c r="W966" s="25"/>
      <c r="X966" s="25"/>
      <c r="Y966" s="25"/>
      <c r="Z966" s="25"/>
      <c r="AA966" s="25"/>
    </row>
    <row r="967" spans="1:27" ht="14.2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41"/>
      <c r="N967" s="25"/>
      <c r="O967" s="25"/>
      <c r="P967" s="25"/>
      <c r="Q967" s="36"/>
      <c r="R967" s="25"/>
      <c r="S967" s="25"/>
      <c r="T967" s="25"/>
      <c r="U967" s="25"/>
      <c r="V967" s="25"/>
      <c r="W967" s="25"/>
      <c r="X967" s="25"/>
      <c r="Y967" s="25"/>
      <c r="Z967" s="25"/>
      <c r="AA967" s="25"/>
    </row>
  </sheetData>
  <sheetProtection sheet="1" objects="1" scenarios="1" selectLockedCells="1"/>
  <mergeCells count="66">
    <mergeCell ref="N19:N20"/>
    <mergeCell ref="N21:N22"/>
    <mergeCell ref="O21:O22"/>
    <mergeCell ref="P21:P22"/>
    <mergeCell ref="O28:S28"/>
    <mergeCell ref="O19:O20"/>
    <mergeCell ref="P19:P20"/>
    <mergeCell ref="Q19:Q24"/>
    <mergeCell ref="O27:Q27"/>
    <mergeCell ref="R27:S27"/>
    <mergeCell ref="R19:R24"/>
    <mergeCell ref="S19:S24"/>
    <mergeCell ref="F11:I11"/>
    <mergeCell ref="C1:G1"/>
    <mergeCell ref="H1:S1"/>
    <mergeCell ref="A5:S5"/>
    <mergeCell ref="H8:I8"/>
    <mergeCell ref="J8:S8"/>
    <mergeCell ref="N9:O9"/>
    <mergeCell ref="J11:S11"/>
    <mergeCell ref="A11:A13"/>
    <mergeCell ref="C12:C13"/>
    <mergeCell ref="D12:D13"/>
    <mergeCell ref="E12:E13"/>
    <mergeCell ref="B11:E11"/>
    <mergeCell ref="H12:H13"/>
    <mergeCell ref="B12:B13"/>
    <mergeCell ref="F12:G13"/>
    <mergeCell ref="Q14:Q18"/>
    <mergeCell ref="R14:R18"/>
    <mergeCell ref="S14:S18"/>
    <mergeCell ref="I12:I13"/>
    <mergeCell ref="N12:P12"/>
    <mergeCell ref="Q12:S12"/>
    <mergeCell ref="J12:M12"/>
    <mergeCell ref="P16:P17"/>
    <mergeCell ref="O16:O17"/>
    <mergeCell ref="N16:N17"/>
    <mergeCell ref="F22:G22"/>
    <mergeCell ref="F24:G24"/>
    <mergeCell ref="F23:G23"/>
    <mergeCell ref="A14:A18"/>
    <mergeCell ref="A19:A24"/>
    <mergeCell ref="C19:C20"/>
    <mergeCell ref="B19:B20"/>
    <mergeCell ref="F14:G14"/>
    <mergeCell ref="F15:G15"/>
    <mergeCell ref="D19:D20"/>
    <mergeCell ref="E19:E20"/>
    <mergeCell ref="B26:E26"/>
    <mergeCell ref="D25:E25"/>
    <mergeCell ref="C16:C17"/>
    <mergeCell ref="B16:B17"/>
    <mergeCell ref="E16:E17"/>
    <mergeCell ref="D16:D17"/>
    <mergeCell ref="G25:I25"/>
    <mergeCell ref="D21:D22"/>
    <mergeCell ref="E21:E22"/>
    <mergeCell ref="B21:B22"/>
    <mergeCell ref="C21:C22"/>
    <mergeCell ref="F21:G21"/>
    <mergeCell ref="F16:G16"/>
    <mergeCell ref="F18:G18"/>
    <mergeCell ref="F19:G19"/>
    <mergeCell ref="F20:G20"/>
    <mergeCell ref="F17:G17"/>
  </mergeCells>
  <phoneticPr fontId="18" type="noConversion"/>
  <conditionalFormatting sqref="L14:M22 J14:J22 J24 L24:M24">
    <cfRule type="containsBlanks" dxfId="9" priority="8">
      <formula>LEN(TRIM(J14))=0</formula>
    </cfRule>
  </conditionalFormatting>
  <conditionalFormatting sqref="P14:P15 P18:P22 P24">
    <cfRule type="cellIs" dxfId="8" priority="9" operator="greaterThan">
      <formula>2</formula>
    </cfRule>
  </conditionalFormatting>
  <conditionalFormatting sqref="P14:P15 P18:P22 P24">
    <cfRule type="containsBlanks" dxfId="7" priority="10">
      <formula>LEN(TRIM(P14))=0</formula>
    </cfRule>
  </conditionalFormatting>
  <conditionalFormatting sqref="S14:S22 S24">
    <cfRule type="cellIs" dxfId="6" priority="11" operator="greaterThan">
      <formula>2</formula>
    </cfRule>
  </conditionalFormatting>
  <conditionalFormatting sqref="P16:P17">
    <cfRule type="cellIs" dxfId="5" priority="5" operator="greaterThan">
      <formula>2</formula>
    </cfRule>
  </conditionalFormatting>
  <conditionalFormatting sqref="P16:P17">
    <cfRule type="containsBlanks" dxfId="4" priority="6">
      <formula>LEN(TRIM(P16))=0</formula>
    </cfRule>
  </conditionalFormatting>
  <conditionalFormatting sqref="L23:M23 J23">
    <cfRule type="containsBlanks" dxfId="3" priority="1">
      <formula>LEN(TRIM(J23))=0</formula>
    </cfRule>
  </conditionalFormatting>
  <conditionalFormatting sqref="P23">
    <cfRule type="cellIs" dxfId="2" priority="2" operator="greaterThan">
      <formula>2</formula>
    </cfRule>
  </conditionalFormatting>
  <conditionalFormatting sqref="P23">
    <cfRule type="containsBlanks" dxfId="1" priority="3">
      <formula>LEN(TRIM(P23))=0</formula>
    </cfRule>
  </conditionalFormatting>
  <conditionalFormatting sqref="S23">
    <cfRule type="cellIs" dxfId="0" priority="4" operator="greaterThan">
      <formula>2</formula>
    </cfRule>
  </conditionalFormatting>
  <pageMargins left="0.7" right="0.7" top="0.75" bottom="0.75" header="0" footer="0"/>
  <pageSetup orientation="landscape" r:id="rId1"/>
  <ignoredErrors>
    <ignoredError sqref="N14 D14:E14 N15 D15:E15 N18 D18:E18 N19:N20 D19:E20 N21:N22 D21:E22 N24 D24:E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Renseignement Etudiants</vt:lpstr>
      <vt:lpstr>L3 Micro 2015-2020</vt:lpstr>
      <vt:lpstr>Filieres</vt:lpstr>
      <vt:lpstr>Specialite_L</vt:lpstr>
      <vt:lpstr>Specialite_M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dcterms:created xsi:type="dcterms:W3CDTF">2017-02-21T15:16:59Z</dcterms:created>
  <dcterms:modified xsi:type="dcterms:W3CDTF">2022-02-17T07:15:14Z</dcterms:modified>
</cp:coreProperties>
</file>